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625" yWindow="210" windowWidth="19320" windowHeight="10350"/>
  </bookViews>
  <sheets>
    <sheet name="Hárok1" sheetId="1" r:id="rId1"/>
    <sheet name="Hárok3" sheetId="3" r:id="rId2"/>
  </sheets>
  <definedNames>
    <definedName name="_xlnm.Print_Area" localSheetId="0">Hárok1!$A$1:$U$61</definedName>
  </definedNames>
  <calcPr calcId="145621"/>
</workbook>
</file>

<file path=xl/calcChain.xml><?xml version="1.0" encoding="utf-8"?>
<calcChain xmlns="http://schemas.openxmlformats.org/spreadsheetml/2006/main">
  <c r="T56" i="1" l="1"/>
  <c r="O8" i="1" l="1"/>
  <c r="R26" i="1" l="1"/>
  <c r="P30" i="1"/>
  <c r="E34" i="1"/>
  <c r="F34" i="1"/>
  <c r="G34" i="1"/>
  <c r="H34" i="1"/>
  <c r="I34" i="1"/>
  <c r="K34" i="1"/>
  <c r="L34" i="1"/>
  <c r="M34" i="1"/>
  <c r="N34" i="1"/>
  <c r="R34" i="1"/>
  <c r="Q34" i="1"/>
  <c r="P34" i="1"/>
  <c r="S34" i="1"/>
  <c r="O39" i="1" l="1"/>
  <c r="G8" i="1"/>
  <c r="H8" i="1"/>
  <c r="T55" i="1" l="1"/>
  <c r="T57" i="1" l="1"/>
  <c r="C31" i="1"/>
  <c r="E35" i="1" l="1"/>
  <c r="I35" i="1" l="1"/>
  <c r="S35" i="1"/>
  <c r="R35" i="1"/>
  <c r="Q35" i="1"/>
  <c r="K31" i="1" l="1"/>
  <c r="T58" i="1" l="1"/>
  <c r="O13" i="1"/>
  <c r="F31" i="1" l="1"/>
  <c r="P35" i="1"/>
  <c r="G21" i="1" l="1"/>
  <c r="G35" i="1"/>
  <c r="R13" i="1"/>
  <c r="R21" i="1"/>
  <c r="Q21" i="1"/>
  <c r="P21" i="1"/>
  <c r="O21" i="1"/>
  <c r="N21" i="1"/>
  <c r="M21" i="1"/>
  <c r="L21" i="1"/>
  <c r="K21" i="1"/>
  <c r="I21" i="1"/>
  <c r="H21" i="1"/>
  <c r="F21" i="1"/>
  <c r="E21" i="1"/>
  <c r="D21" i="1"/>
  <c r="C21" i="1"/>
  <c r="S21" i="1"/>
  <c r="R8" i="1"/>
  <c r="Q8" i="1"/>
  <c r="P8" i="1"/>
  <c r="N8" i="1"/>
  <c r="M8" i="1"/>
  <c r="L8" i="1"/>
  <c r="K8" i="1"/>
  <c r="I8" i="1"/>
  <c r="F8" i="1"/>
  <c r="E8" i="1"/>
  <c r="D8" i="1"/>
  <c r="C8" i="1"/>
  <c r="S8" i="1"/>
  <c r="R39" i="1"/>
  <c r="T39" i="1" s="1"/>
  <c r="T30" i="1"/>
  <c r="T29" i="1"/>
  <c r="T28" i="1"/>
  <c r="T27" i="1"/>
  <c r="T26" i="1"/>
  <c r="T25" i="1"/>
  <c r="T24" i="1"/>
  <c r="T23" i="1"/>
  <c r="T22" i="1"/>
  <c r="T17" i="1"/>
  <c r="T16" i="1"/>
  <c r="T15" i="1"/>
  <c r="T14" i="1"/>
  <c r="T12" i="1"/>
  <c r="T11" i="1"/>
  <c r="T9" i="1"/>
  <c r="T40" i="1"/>
  <c r="T18" i="1"/>
  <c r="T19" i="1"/>
  <c r="T20" i="1"/>
  <c r="T54" i="1"/>
  <c r="T52" i="1"/>
  <c r="T51" i="1"/>
  <c r="T50" i="1"/>
  <c r="T49" i="1"/>
  <c r="T48" i="1"/>
  <c r="T47" i="1"/>
  <c r="T45" i="1"/>
  <c r="T44" i="1"/>
  <c r="T43" i="1"/>
  <c r="T42" i="1"/>
  <c r="T38" i="1"/>
  <c r="T37" i="1"/>
  <c r="T36" i="1"/>
  <c r="O35" i="1"/>
  <c r="N35" i="1"/>
  <c r="M35" i="1"/>
  <c r="L35" i="1"/>
  <c r="K35" i="1"/>
  <c r="H35" i="1"/>
  <c r="F35" i="1"/>
  <c r="D35" i="1"/>
  <c r="C35" i="1"/>
  <c r="T33" i="1"/>
  <c r="T32" i="1"/>
  <c r="Q31" i="1"/>
  <c r="H31" i="1"/>
  <c r="G31" i="1"/>
  <c r="D31" i="1"/>
  <c r="E31" i="1"/>
  <c r="I31" i="1"/>
  <c r="L31" i="1"/>
  <c r="M31" i="1"/>
  <c r="N31" i="1"/>
  <c r="O31" i="1"/>
  <c r="P31" i="1"/>
  <c r="R31" i="1"/>
  <c r="S31" i="1"/>
  <c r="T10" i="1"/>
  <c r="T13" i="1"/>
  <c r="T34" i="1"/>
  <c r="C46" i="1" l="1"/>
  <c r="G46" i="1"/>
  <c r="N46" i="1"/>
  <c r="L46" i="1"/>
  <c r="E46" i="1"/>
  <c r="Q46" i="1"/>
  <c r="R46" i="1"/>
  <c r="O46" i="1"/>
  <c r="M46" i="1"/>
  <c r="I46" i="1"/>
  <c r="D46" i="1"/>
  <c r="H46" i="1"/>
  <c r="F46" i="1"/>
  <c r="P46" i="1"/>
  <c r="S46" i="1"/>
  <c r="T31" i="1"/>
  <c r="K46" i="1"/>
  <c r="T21" i="1"/>
  <c r="T35" i="1"/>
  <c r="T8" i="1"/>
  <c r="T46" i="1" l="1"/>
  <c r="T59" i="1" s="1"/>
</calcChain>
</file>

<file path=xl/comments1.xml><?xml version="1.0" encoding="utf-8"?>
<comments xmlns="http://schemas.openxmlformats.org/spreadsheetml/2006/main">
  <authors>
    <author>Smolec Maroš</author>
  </authors>
  <commentList>
    <comment ref="C53" authorId="0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- 2500 eur /VMS, 4.9.2015/
presunúť do prebytku na roky 2016-2017</t>
        </r>
      </text>
    </comment>
  </commentList>
</comments>
</file>

<file path=xl/sharedStrings.xml><?xml version="1.0" encoding="utf-8"?>
<sst xmlns="http://schemas.openxmlformats.org/spreadsheetml/2006/main" count="77" uniqueCount="76">
  <si>
    <t>Dozorný výbor MS</t>
  </si>
  <si>
    <t>Slovenský literárny ústav MS</t>
  </si>
  <si>
    <t>Archív MS</t>
  </si>
  <si>
    <t>Slovenský historický ústav MS</t>
  </si>
  <si>
    <t>Členské ústredie MS</t>
  </si>
  <si>
    <t>Informačné ústredie MS</t>
  </si>
  <si>
    <t>Požičovňa kostýmov a krojov</t>
  </si>
  <si>
    <t>Opravy a údržba</t>
  </si>
  <si>
    <t>Cestovné</t>
  </si>
  <si>
    <t>Náklady na reprezentáciu</t>
  </si>
  <si>
    <t>z toho: mzdy</t>
  </si>
  <si>
    <t>ostatné osobné náklady</t>
  </si>
  <si>
    <t xml:space="preserve">Zákonné sociálne poistenie </t>
  </si>
  <si>
    <t>Zákonné sociálne náklady</t>
  </si>
  <si>
    <t>Daň z nehnuteľností</t>
  </si>
  <si>
    <t>Ostatné dane a poplatky</t>
  </si>
  <si>
    <t>Iné ostatné náklady</t>
  </si>
  <si>
    <t>Daň z príjmov</t>
  </si>
  <si>
    <t>Informatizácia MS</t>
  </si>
  <si>
    <t>SPOLU</t>
  </si>
  <si>
    <t>Krajanské múzeum MS</t>
  </si>
  <si>
    <t xml:space="preserve">Rozpočtová rezerva </t>
  </si>
  <si>
    <t>Príspevky fyz. osobám</t>
  </si>
  <si>
    <t>Oblastné strediská MS</t>
  </si>
  <si>
    <t xml:space="preserve">Nákladová položka/                       útvary, pracoviská  </t>
  </si>
  <si>
    <t>Stredisko národ-nostných vzťahov MS</t>
  </si>
  <si>
    <t>Slovenské pohľady</t>
  </si>
  <si>
    <t>Slovenské národné noviny</t>
  </si>
  <si>
    <t>FEU MS</t>
  </si>
  <si>
    <t>TIU MS</t>
  </si>
  <si>
    <t>Sekretariát PaS MS, P MS, V MS a vedné ústredie</t>
  </si>
  <si>
    <t>Ostatné náklady (akvízicia)</t>
  </si>
  <si>
    <t>Vydavateľstvo MS a periodiká Slov, KS</t>
  </si>
  <si>
    <t>Miestna a regionál. kultúra</t>
  </si>
  <si>
    <t>Dotácia účtu Koruna Matici</t>
  </si>
  <si>
    <t>Projekty OMM</t>
  </si>
  <si>
    <t>Grantová agentúra MS</t>
  </si>
  <si>
    <t>Spotreba materiálu spolu</t>
  </si>
  <si>
    <t>z toho PHM</t>
  </si>
  <si>
    <t>spotrebný materiál</t>
  </si>
  <si>
    <t>knihy do príručky</t>
  </si>
  <si>
    <t>drobný hmotný majetok</t>
  </si>
  <si>
    <t>Spotreba energie spolu</t>
  </si>
  <si>
    <t>z toho elektrická energia</t>
  </si>
  <si>
    <t>voda</t>
  </si>
  <si>
    <t>para</t>
  </si>
  <si>
    <t>plyn</t>
  </si>
  <si>
    <t>Ostatné služby spolu</t>
  </si>
  <si>
    <t>z toho nájomné</t>
  </si>
  <si>
    <t>výkony spojov a poštovné</t>
  </si>
  <si>
    <t>závodné stravovanie</t>
  </si>
  <si>
    <t>školenie</t>
  </si>
  <si>
    <t>služby</t>
  </si>
  <si>
    <t>realizácia výstav</t>
  </si>
  <si>
    <t>drobné programy</t>
  </si>
  <si>
    <t>518012</t>
  </si>
  <si>
    <t xml:space="preserve">z toho autorské honoráre </t>
  </si>
  <si>
    <t>518004</t>
  </si>
  <si>
    <t xml:space="preserve">z toho tlačiarenské náklady </t>
  </si>
  <si>
    <t>521</t>
  </si>
  <si>
    <t>Mzdové náklady</t>
  </si>
  <si>
    <t>z toho bankové poplatky</t>
  </si>
  <si>
    <t>ostatné n. (ďiaľ.popl,popl. notárovi)</t>
  </si>
  <si>
    <t>poplatky za vedenie účtu CP (akcií)</t>
  </si>
  <si>
    <t>549xxx</t>
  </si>
  <si>
    <t xml:space="preserve">poistné </t>
  </si>
  <si>
    <t>Snem MS</t>
  </si>
  <si>
    <t>Rok 2014 spolu</t>
  </si>
  <si>
    <t xml:space="preserve">Opravy a investície </t>
  </si>
  <si>
    <t xml:space="preserve">Náklady na Dig. Archív </t>
  </si>
  <si>
    <t>Vypracoval: Jaroslav Gustiňák</t>
  </si>
  <si>
    <t xml:space="preserve">Výdavková časť rozpočtu Matice slovenskej na rok 2015 </t>
  </si>
  <si>
    <t>Hlavné aktivity</t>
  </si>
  <si>
    <t>Záväzky 2012-2014</t>
  </si>
  <si>
    <t>Zmena č.1</t>
  </si>
  <si>
    <t>Technické zhodnotenie šatnice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</si>
</sst>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33" x14ac:knownFonts="1">
    <font>
      <sz val="10"/>
      <name val="Arial"/>
      <charset val="238"/>
    </font>
    <font>
      <sz val="10"/>
      <name val="Times New Roman"/>
      <family val="1"/>
    </font>
    <font>
      <b/>
      <sz val="8"/>
      <name val="Times New Roman"/>
      <family val="1"/>
      <charset val="238"/>
    </font>
    <font>
      <sz val="8"/>
      <name val="Times New Roman"/>
      <family val="1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indexed="50"/>
      <name val="Times New Roman"/>
      <family val="1"/>
      <charset val="238"/>
    </font>
    <font>
      <sz val="10"/>
      <color indexed="5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7.5"/>
      <name val="Times New Roman"/>
      <family val="1"/>
    </font>
    <font>
      <sz val="7.5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10"/>
      <name val="Calibri"/>
      <family val="2"/>
      <charset val="238"/>
    </font>
    <font>
      <b/>
      <sz val="14"/>
      <name val="Times New Roman"/>
      <family val="1"/>
    </font>
    <font>
      <b/>
      <sz val="14"/>
      <name val="Times New Roman"/>
      <family val="1"/>
      <charset val="238"/>
    </font>
    <font>
      <b/>
      <sz val="8"/>
      <name val="Times New Roman"/>
      <family val="1"/>
    </font>
    <font>
      <sz val="7.5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color theme="0"/>
      <name val="Times New Roman"/>
      <family val="1"/>
    </font>
    <font>
      <b/>
      <sz val="14"/>
      <name val="Calibri"/>
      <family val="2"/>
      <charset val="238"/>
      <scheme val="minor"/>
    </font>
    <font>
      <b/>
      <sz val="8.5"/>
      <name val="Calibri"/>
      <family val="2"/>
      <charset val="238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sz val="8.5"/>
      <name val="Arial"/>
      <family val="2"/>
      <charset val="238"/>
    </font>
    <font>
      <sz val="8.5"/>
      <color rgb="FF00B050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164" fontId="3" fillId="0" borderId="0" xfId="0" applyNumberFormat="1" applyFont="1" applyFill="1" applyBorder="1" applyAlignment="1"/>
    <xf numFmtId="0" fontId="9" fillId="0" borderId="0" xfId="0" applyFont="1" applyFill="1" applyBorder="1"/>
    <xf numFmtId="0" fontId="8" fillId="0" borderId="0" xfId="0" applyFont="1" applyFill="1" applyBorder="1"/>
    <xf numFmtId="0" fontId="13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0" fontId="0" fillId="3" borderId="0" xfId="0" applyFill="1" applyBorder="1"/>
    <xf numFmtId="0" fontId="13" fillId="3" borderId="0" xfId="0" applyFont="1" applyFill="1" applyBorder="1"/>
    <xf numFmtId="2" fontId="13" fillId="3" borderId="0" xfId="0" applyNumberFormat="1" applyFont="1" applyFill="1" applyBorder="1"/>
    <xf numFmtId="4" fontId="12" fillId="3" borderId="0" xfId="0" applyNumberFormat="1" applyFont="1" applyFill="1" applyBorder="1" applyAlignment="1">
      <alignment horizontal="right"/>
    </xf>
    <xf numFmtId="2" fontId="12" fillId="3" borderId="0" xfId="0" applyNumberFormat="1" applyFont="1" applyFill="1" applyBorder="1"/>
    <xf numFmtId="0" fontId="12" fillId="3" borderId="0" xfId="0" applyFont="1" applyFill="1" applyBorder="1"/>
    <xf numFmtId="0" fontId="14" fillId="3" borderId="0" xfId="0" applyFont="1" applyFill="1" applyBorder="1"/>
    <xf numFmtId="3" fontId="0" fillId="0" borderId="0" xfId="0" applyNumberFormat="1"/>
    <xf numFmtId="0" fontId="16" fillId="3" borderId="0" xfId="0" applyFont="1" applyFill="1" applyBorder="1" applyAlignment="1"/>
    <xf numFmtId="0" fontId="13" fillId="3" borderId="0" xfId="0" applyFont="1" applyFill="1" applyBorder="1" applyAlignment="1"/>
    <xf numFmtId="164" fontId="4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164" fontId="4" fillId="3" borderId="0" xfId="0" applyNumberFormat="1" applyFont="1" applyFill="1" applyBorder="1" applyAlignment="1"/>
    <xf numFmtId="0" fontId="8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/>
    <xf numFmtId="0" fontId="10" fillId="3" borderId="0" xfId="0" applyFont="1" applyFill="1" applyBorder="1" applyAlignment="1"/>
    <xf numFmtId="164" fontId="3" fillId="3" borderId="0" xfId="0" applyNumberFormat="1" applyFont="1" applyFill="1" applyBorder="1" applyAlignment="1"/>
    <xf numFmtId="0" fontId="9" fillId="3" borderId="0" xfId="0" applyFont="1" applyFill="1" applyBorder="1"/>
    <xf numFmtId="0" fontId="18" fillId="3" borderId="0" xfId="0" applyFont="1" applyFill="1" applyBorder="1"/>
    <xf numFmtId="14" fontId="2" fillId="0" borderId="0" xfId="0" applyNumberFormat="1" applyFont="1"/>
    <xf numFmtId="3" fontId="18" fillId="0" borderId="0" xfId="0" applyNumberFormat="1" applyFont="1" applyBorder="1" applyAlignment="1">
      <alignment horizontal="right"/>
    </xf>
    <xf numFmtId="3" fontId="18" fillId="3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1" fillId="3" borderId="0" xfId="0" applyFont="1" applyFill="1" applyAlignment="1">
      <alignment horizontal="center"/>
    </xf>
    <xf numFmtId="0" fontId="0" fillId="3" borderId="0" xfId="0" applyFill="1"/>
    <xf numFmtId="0" fontId="6" fillId="3" borderId="0" xfId="0" applyFont="1" applyFill="1"/>
    <xf numFmtId="0" fontId="5" fillId="3" borderId="0" xfId="0" applyFont="1" applyFill="1" applyBorder="1"/>
    <xf numFmtId="0" fontId="4" fillId="3" borderId="0" xfId="0" applyFont="1" applyFill="1" applyBorder="1"/>
    <xf numFmtId="0" fontId="5" fillId="0" borderId="0" xfId="0" applyFont="1"/>
    <xf numFmtId="0" fontId="4" fillId="0" borderId="0" xfId="0" applyFont="1" applyFill="1" applyBorder="1"/>
    <xf numFmtId="0" fontId="15" fillId="0" borderId="0" xfId="0" applyFont="1" applyAlignment="1">
      <alignment horizontal="center" vertical="center"/>
    </xf>
    <xf numFmtId="0" fontId="21" fillId="3" borderId="0" xfId="0" applyFont="1" applyFill="1" applyBorder="1"/>
    <xf numFmtId="0" fontId="22" fillId="3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25" fillId="6" borderId="1" xfId="0" applyNumberFormat="1" applyFont="1" applyFill="1" applyBorder="1" applyAlignment="1">
      <alignment horizontal="center"/>
    </xf>
    <xf numFmtId="49" fontId="26" fillId="6" borderId="3" xfId="0" applyNumberFormat="1" applyFont="1" applyFill="1" applyBorder="1"/>
    <xf numFmtId="3" fontId="27" fillId="6" borderId="4" xfId="0" applyNumberFormat="1" applyFont="1" applyFill="1" applyBorder="1" applyAlignment="1">
      <alignment horizontal="right"/>
    </xf>
    <xf numFmtId="3" fontId="24" fillId="5" borderId="1" xfId="0" applyNumberFormat="1" applyFont="1" applyFill="1" applyBorder="1" applyAlignment="1">
      <alignment horizontal="right"/>
    </xf>
    <xf numFmtId="0" fontId="25" fillId="0" borderId="1" xfId="0" applyNumberFormat="1" applyFont="1" applyBorder="1" applyAlignment="1">
      <alignment horizontal="center"/>
    </xf>
    <xf numFmtId="49" fontId="26" fillId="0" borderId="3" xfId="0" applyNumberFormat="1" applyFont="1" applyBorder="1"/>
    <xf numFmtId="3" fontId="27" fillId="0" borderId="4" xfId="0" applyNumberFormat="1" applyFont="1" applyBorder="1" applyAlignment="1">
      <alignment horizontal="right"/>
    </xf>
    <xf numFmtId="3" fontId="27" fillId="3" borderId="4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3" fontId="27" fillId="5" borderId="1" xfId="0" applyNumberFormat="1" applyFont="1" applyFill="1" applyBorder="1" applyAlignment="1">
      <alignment horizontal="right"/>
    </xf>
    <xf numFmtId="3" fontId="27" fillId="6" borderId="1" xfId="0" applyNumberFormat="1" applyFont="1" applyFill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27" fillId="3" borderId="1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49" fontId="26" fillId="0" borderId="1" xfId="0" applyNumberFormat="1" applyFont="1" applyBorder="1"/>
    <xf numFmtId="0" fontId="28" fillId="0" borderId="1" xfId="0" applyFont="1" applyBorder="1"/>
    <xf numFmtId="0" fontId="28" fillId="3" borderId="1" xfId="0" applyFont="1" applyFill="1" applyBorder="1"/>
    <xf numFmtId="0" fontId="25" fillId="3" borderId="1" xfId="0" applyNumberFormat="1" applyFont="1" applyFill="1" applyBorder="1" applyAlignment="1">
      <alignment horizontal="center"/>
    </xf>
    <xf numFmtId="49" fontId="26" fillId="3" borderId="3" xfId="0" applyNumberFormat="1" applyFont="1" applyFill="1" applyBorder="1"/>
    <xf numFmtId="0" fontId="25" fillId="0" borderId="1" xfId="0" applyFont="1" applyBorder="1"/>
    <xf numFmtId="0" fontId="25" fillId="3" borderId="1" xfId="0" applyFont="1" applyFill="1" applyBorder="1"/>
    <xf numFmtId="0" fontId="27" fillId="0" borderId="1" xfId="0" applyFont="1" applyBorder="1"/>
    <xf numFmtId="3" fontId="25" fillId="3" borderId="1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49" fontId="25" fillId="0" borderId="1" xfId="0" applyNumberFormat="1" applyFont="1" applyBorder="1" applyAlignment="1">
      <alignment horizontal="center"/>
    </xf>
    <xf numFmtId="49" fontId="25" fillId="5" borderId="1" xfId="0" applyNumberFormat="1" applyFont="1" applyFill="1" applyBorder="1" applyAlignment="1">
      <alignment horizontal="center"/>
    </xf>
    <xf numFmtId="49" fontId="26" fillId="5" borderId="3" xfId="0" applyNumberFormat="1" applyFont="1" applyFill="1" applyBorder="1"/>
    <xf numFmtId="3" fontId="24" fillId="7" borderId="1" xfId="0" applyNumberFormat="1" applyFont="1" applyFill="1" applyBorder="1" applyAlignment="1">
      <alignment horizontal="right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3" fontId="27" fillId="0" borderId="1" xfId="0" applyNumberFormat="1" applyFont="1" applyBorder="1" applyAlignment="1"/>
    <xf numFmtId="0" fontId="24" fillId="0" borderId="1" xfId="0" applyFont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left"/>
    </xf>
    <xf numFmtId="3" fontId="24" fillId="4" borderId="1" xfId="0" applyNumberFormat="1" applyFont="1" applyFill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3" fontId="24" fillId="0" borderId="1" xfId="0" applyNumberFormat="1" applyFont="1" applyFill="1" applyBorder="1" applyAlignment="1"/>
    <xf numFmtId="3" fontId="27" fillId="0" borderId="1" xfId="0" applyNumberFormat="1" applyFont="1" applyFill="1" applyBorder="1" applyAlignment="1"/>
    <xf numFmtId="0" fontId="27" fillId="0" borderId="2" xfId="0" applyFont="1" applyBorder="1" applyAlignment="1">
      <alignment horizontal="center"/>
    </xf>
    <xf numFmtId="0" fontId="24" fillId="3" borderId="1" xfId="0" applyFont="1" applyFill="1" applyBorder="1" applyAlignment="1">
      <alignment horizontal="left"/>
    </xf>
    <xf numFmtId="3" fontId="27" fillId="0" borderId="2" xfId="0" applyNumberFormat="1" applyFont="1" applyBorder="1" applyAlignment="1">
      <alignment horizontal="right"/>
    </xf>
    <xf numFmtId="3" fontId="27" fillId="3" borderId="2" xfId="0" applyNumberFormat="1" applyFont="1" applyFill="1" applyBorder="1" applyAlignment="1">
      <alignment horizontal="right"/>
    </xf>
    <xf numFmtId="3" fontId="27" fillId="3" borderId="1" xfId="0" applyNumberFormat="1" applyFont="1" applyFill="1" applyBorder="1" applyAlignment="1"/>
    <xf numFmtId="3" fontId="27" fillId="0" borderId="1" xfId="0" applyNumberFormat="1" applyFont="1" applyBorder="1" applyAlignment="1">
      <alignment horizontal="center"/>
    </xf>
    <xf numFmtId="3" fontId="24" fillId="2" borderId="1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0" fontId="27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left"/>
    </xf>
    <xf numFmtId="3" fontId="24" fillId="5" borderId="1" xfId="0" applyNumberFormat="1" applyFont="1" applyFill="1" applyBorder="1" applyAlignment="1">
      <alignment horizontal="left"/>
    </xf>
    <xf numFmtId="0" fontId="27" fillId="0" borderId="0" xfId="0" applyFont="1"/>
    <xf numFmtId="0" fontId="27" fillId="0" borderId="0" xfId="0" applyFont="1" applyFill="1" applyBorder="1" applyAlignment="1">
      <alignment horizontal="left"/>
    </xf>
    <xf numFmtId="0" fontId="28" fillId="0" borderId="0" xfId="0" applyFont="1"/>
    <xf numFmtId="0" fontId="28" fillId="3" borderId="0" xfId="0" applyFont="1" applyFill="1"/>
    <xf numFmtId="0" fontId="25" fillId="0" borderId="0" xfId="0" applyFont="1"/>
    <xf numFmtId="0" fontId="28" fillId="3" borderId="0" xfId="0" applyFont="1" applyFill="1" applyBorder="1"/>
    <xf numFmtId="0" fontId="30" fillId="0" borderId="0" xfId="0" applyFont="1" applyAlignment="1">
      <alignment vertical="center"/>
    </xf>
    <xf numFmtId="0" fontId="30" fillId="3" borderId="0" xfId="0" applyFont="1" applyFill="1" applyAlignment="1">
      <alignment vertical="center"/>
    </xf>
    <xf numFmtId="0" fontId="24" fillId="5" borderId="2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2" fontId="19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64" fontId="19" fillId="3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3" fontId="24" fillId="5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3" fontId="27" fillId="0" borderId="1" xfId="0" applyNumberFormat="1" applyFont="1" applyBorder="1" applyAlignment="1">
      <alignment horizontal="righ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459"/>
  <sheetViews>
    <sheetView tabSelected="1" topLeftCell="C26" zoomScale="85" zoomScaleNormal="85" workbookViewId="0">
      <selection activeCell="H52" sqref="H52"/>
    </sheetView>
  </sheetViews>
  <sheetFormatPr defaultRowHeight="12.75" x14ac:dyDescent="0.2"/>
  <cols>
    <col min="2" max="2" width="24" customWidth="1"/>
    <col min="20" max="20" width="10" customWidth="1"/>
  </cols>
  <sheetData>
    <row r="1" spans="1:33" ht="21" x14ac:dyDescent="0.25">
      <c r="A1" s="109" t="s">
        <v>71</v>
      </c>
      <c r="B1" s="109"/>
      <c r="C1" s="109"/>
      <c r="D1" s="109"/>
      <c r="E1" s="109"/>
      <c r="F1" s="109"/>
      <c r="G1" s="110"/>
      <c r="H1" s="48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45"/>
      <c r="U1" s="46"/>
      <c r="V1" s="46"/>
      <c r="W1" s="46"/>
      <c r="X1" s="46"/>
      <c r="Y1" s="46"/>
      <c r="Z1" s="46"/>
      <c r="AA1" s="46"/>
    </row>
    <row r="2" spans="1:33" x14ac:dyDescent="0.2">
      <c r="A2" s="1" t="s">
        <v>74</v>
      </c>
      <c r="B2" s="1"/>
      <c r="C2" s="1"/>
      <c r="D2" s="1"/>
      <c r="E2" s="1"/>
      <c r="F2" s="1"/>
      <c r="G2" s="38"/>
      <c r="H2" s="1"/>
      <c r="I2" s="2"/>
      <c r="J2" s="2"/>
      <c r="K2" s="1"/>
      <c r="L2" s="1"/>
      <c r="M2" s="1"/>
      <c r="N2" s="1"/>
      <c r="O2" s="1"/>
      <c r="P2" s="47"/>
      <c r="Q2" s="1"/>
      <c r="R2" s="1"/>
      <c r="S2" s="1"/>
      <c r="T2" s="1"/>
      <c r="U2" s="13"/>
      <c r="V2" s="13"/>
      <c r="W2" s="13"/>
      <c r="X2" s="13"/>
      <c r="Y2" s="13"/>
      <c r="Z2" s="13"/>
      <c r="AA2" s="13"/>
    </row>
    <row r="3" spans="1:33" ht="56.25" x14ac:dyDescent="0.2">
      <c r="A3" s="122" t="s">
        <v>24</v>
      </c>
      <c r="B3" s="123"/>
      <c r="C3" s="111" t="s">
        <v>30</v>
      </c>
      <c r="D3" s="111" t="s">
        <v>0</v>
      </c>
      <c r="E3" s="111" t="s">
        <v>1</v>
      </c>
      <c r="F3" s="111" t="s">
        <v>3</v>
      </c>
      <c r="G3" s="111" t="s">
        <v>25</v>
      </c>
      <c r="H3" s="111" t="s">
        <v>20</v>
      </c>
      <c r="I3" s="111" t="s">
        <v>2</v>
      </c>
      <c r="J3" s="111"/>
      <c r="K3" s="111" t="s">
        <v>27</v>
      </c>
      <c r="L3" s="111" t="s">
        <v>26</v>
      </c>
      <c r="M3" s="111" t="s">
        <v>32</v>
      </c>
      <c r="N3" s="111" t="s">
        <v>4</v>
      </c>
      <c r="O3" s="111" t="s">
        <v>23</v>
      </c>
      <c r="P3" s="111" t="s">
        <v>5</v>
      </c>
      <c r="Q3" s="111" t="s">
        <v>28</v>
      </c>
      <c r="R3" s="111" t="s">
        <v>29</v>
      </c>
      <c r="S3" s="111" t="s">
        <v>6</v>
      </c>
      <c r="T3" s="131" t="s">
        <v>67</v>
      </c>
      <c r="U3" s="128"/>
      <c r="V3" s="128"/>
      <c r="W3" s="128"/>
      <c r="X3" s="128"/>
      <c r="Y3" s="128"/>
      <c r="Z3" s="128"/>
      <c r="AA3" s="13"/>
    </row>
    <row r="4" spans="1:33" hidden="1" x14ac:dyDescent="0.2">
      <c r="A4" s="124"/>
      <c r="B4" s="125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29"/>
      <c r="N4" s="112"/>
      <c r="O4" s="112"/>
      <c r="P4" s="112"/>
      <c r="Q4" s="112"/>
      <c r="R4" s="112"/>
      <c r="S4" s="112"/>
      <c r="T4" s="131"/>
      <c r="U4" s="128"/>
      <c r="V4" s="128"/>
      <c r="W4" s="128"/>
      <c r="X4" s="128"/>
      <c r="Y4" s="128"/>
      <c r="Z4" s="128"/>
      <c r="AA4" s="13"/>
    </row>
    <row r="5" spans="1:33" hidden="1" x14ac:dyDescent="0.2">
      <c r="A5" s="124"/>
      <c r="B5" s="125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29"/>
      <c r="N5" s="112"/>
      <c r="O5" s="112"/>
      <c r="P5" s="112"/>
      <c r="Q5" s="112"/>
      <c r="R5" s="112"/>
      <c r="S5" s="112"/>
      <c r="T5" s="131"/>
      <c r="U5" s="128"/>
      <c r="V5" s="128"/>
      <c r="W5" s="128"/>
      <c r="X5" s="128"/>
      <c r="Y5" s="128"/>
      <c r="Z5" s="128"/>
      <c r="AA5" s="13"/>
    </row>
    <row r="6" spans="1:33" hidden="1" x14ac:dyDescent="0.2">
      <c r="A6" s="124"/>
      <c r="B6" s="125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29"/>
      <c r="N6" s="112"/>
      <c r="O6" s="112"/>
      <c r="P6" s="112"/>
      <c r="Q6" s="112"/>
      <c r="R6" s="112"/>
      <c r="S6" s="112"/>
      <c r="T6" s="131"/>
      <c r="U6" s="128"/>
      <c r="V6" s="128"/>
      <c r="W6" s="128"/>
      <c r="X6" s="128"/>
      <c r="Y6" s="128"/>
      <c r="Z6" s="128"/>
      <c r="AA6" s="13"/>
    </row>
    <row r="7" spans="1:33" hidden="1" x14ac:dyDescent="0.2">
      <c r="A7" s="126"/>
      <c r="B7" s="127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30"/>
      <c r="N7" s="113"/>
      <c r="O7" s="113"/>
      <c r="P7" s="113"/>
      <c r="Q7" s="113"/>
      <c r="R7" s="113"/>
      <c r="S7" s="113"/>
      <c r="T7" s="131"/>
      <c r="U7" s="128"/>
      <c r="V7" s="128"/>
      <c r="W7" s="128"/>
      <c r="X7" s="128"/>
      <c r="Y7" s="128"/>
      <c r="Z7" s="128"/>
      <c r="AA7" s="13"/>
    </row>
    <row r="8" spans="1:33" x14ac:dyDescent="0.2">
      <c r="A8" s="49">
        <v>501</v>
      </c>
      <c r="B8" s="50" t="s">
        <v>37</v>
      </c>
      <c r="C8" s="51">
        <f t="shared" ref="C8:R8" si="0">SUM(C9:C12)</f>
        <v>4150</v>
      </c>
      <c r="D8" s="51">
        <f t="shared" si="0"/>
        <v>320</v>
      </c>
      <c r="E8" s="51">
        <f t="shared" si="0"/>
        <v>600</v>
      </c>
      <c r="F8" s="51">
        <f t="shared" si="0"/>
        <v>350</v>
      </c>
      <c r="G8" s="51">
        <f t="shared" si="0"/>
        <v>930</v>
      </c>
      <c r="H8" s="51">
        <f t="shared" si="0"/>
        <v>650</v>
      </c>
      <c r="I8" s="51">
        <f t="shared" si="0"/>
        <v>2855</v>
      </c>
      <c r="J8" s="51"/>
      <c r="K8" s="51">
        <f t="shared" si="0"/>
        <v>200</v>
      </c>
      <c r="L8" s="51">
        <f t="shared" si="0"/>
        <v>700</v>
      </c>
      <c r="M8" s="51">
        <f t="shared" si="0"/>
        <v>900</v>
      </c>
      <c r="N8" s="51">
        <f t="shared" si="0"/>
        <v>1000</v>
      </c>
      <c r="O8" s="51">
        <f t="shared" si="0"/>
        <v>4240</v>
      </c>
      <c r="P8" s="51">
        <f t="shared" si="0"/>
        <v>2700</v>
      </c>
      <c r="Q8" s="51">
        <f t="shared" si="0"/>
        <v>2400</v>
      </c>
      <c r="R8" s="51">
        <f t="shared" si="0"/>
        <v>8900</v>
      </c>
      <c r="S8" s="51">
        <f>SUM(S9:S12)</f>
        <v>3300</v>
      </c>
      <c r="T8" s="52">
        <f t="shared" ref="T8:T58" si="1">SUM(C8:S8)</f>
        <v>34195</v>
      </c>
      <c r="U8" s="15"/>
      <c r="V8" s="14"/>
      <c r="W8" s="14"/>
      <c r="X8" s="14"/>
      <c r="Y8" s="13"/>
      <c r="Z8" s="13"/>
      <c r="AA8" s="13"/>
    </row>
    <row r="9" spans="1:33" x14ac:dyDescent="0.2">
      <c r="A9" s="53">
        <v>501001</v>
      </c>
      <c r="B9" s="54" t="s">
        <v>38</v>
      </c>
      <c r="C9" s="56">
        <v>2000</v>
      </c>
      <c r="D9" s="55">
        <v>200</v>
      </c>
      <c r="E9" s="55"/>
      <c r="F9" s="56"/>
      <c r="G9" s="56"/>
      <c r="H9" s="55"/>
      <c r="I9" s="56"/>
      <c r="J9" s="56"/>
      <c r="K9" s="56"/>
      <c r="L9" s="56"/>
      <c r="M9" s="56"/>
      <c r="N9" s="56"/>
      <c r="O9" s="57"/>
      <c r="P9" s="56"/>
      <c r="Q9" s="56"/>
      <c r="R9" s="56">
        <v>6000</v>
      </c>
      <c r="S9" s="56"/>
      <c r="T9" s="58">
        <f t="shared" si="1"/>
        <v>8200</v>
      </c>
      <c r="U9" s="15"/>
      <c r="V9" s="14"/>
      <c r="W9" s="14"/>
      <c r="X9" s="14"/>
      <c r="Y9" s="13"/>
      <c r="Z9" s="13"/>
      <c r="AA9" s="13"/>
    </row>
    <row r="10" spans="1:33" x14ac:dyDescent="0.2">
      <c r="A10" s="53">
        <v>501002</v>
      </c>
      <c r="B10" s="54" t="s">
        <v>39</v>
      </c>
      <c r="C10" s="56">
        <v>1500</v>
      </c>
      <c r="D10" s="55">
        <v>120</v>
      </c>
      <c r="E10" s="55">
        <v>500</v>
      </c>
      <c r="F10" s="56">
        <v>250</v>
      </c>
      <c r="G10" s="56">
        <v>430</v>
      </c>
      <c r="H10" s="55">
        <v>500</v>
      </c>
      <c r="I10" s="56">
        <v>1755</v>
      </c>
      <c r="J10" s="56"/>
      <c r="K10" s="56">
        <v>200</v>
      </c>
      <c r="L10" s="56">
        <v>600</v>
      </c>
      <c r="M10" s="56">
        <v>550</v>
      </c>
      <c r="N10" s="56">
        <v>450</v>
      </c>
      <c r="O10" s="57">
        <v>4240</v>
      </c>
      <c r="P10" s="56">
        <v>1500</v>
      </c>
      <c r="Q10" s="56">
        <v>1200</v>
      </c>
      <c r="R10" s="56">
        <v>1500</v>
      </c>
      <c r="S10" s="56">
        <v>1550</v>
      </c>
      <c r="T10" s="58">
        <f t="shared" si="1"/>
        <v>16845</v>
      </c>
      <c r="U10" s="34"/>
      <c r="V10" s="35"/>
      <c r="W10" s="34"/>
      <c r="X10" s="35"/>
      <c r="Y10" s="35"/>
      <c r="Z10" s="35"/>
      <c r="AA10" s="35"/>
      <c r="AB10" s="35"/>
      <c r="AC10" s="36"/>
      <c r="AD10" s="35"/>
      <c r="AE10" s="35"/>
      <c r="AF10" s="35"/>
      <c r="AG10" s="35"/>
    </row>
    <row r="11" spans="1:33" x14ac:dyDescent="0.2">
      <c r="A11" s="53">
        <v>501004</v>
      </c>
      <c r="B11" s="54" t="s">
        <v>40</v>
      </c>
      <c r="C11" s="56">
        <v>50</v>
      </c>
      <c r="D11" s="55"/>
      <c r="E11" s="55">
        <v>100</v>
      </c>
      <c r="F11" s="56">
        <v>0</v>
      </c>
      <c r="G11" s="56"/>
      <c r="H11" s="55">
        <v>150</v>
      </c>
      <c r="I11" s="56">
        <v>100</v>
      </c>
      <c r="J11" s="56"/>
      <c r="K11" s="56"/>
      <c r="L11" s="56">
        <v>100</v>
      </c>
      <c r="M11" s="56">
        <v>150</v>
      </c>
      <c r="N11" s="56"/>
      <c r="O11" s="57">
        <v>0</v>
      </c>
      <c r="P11" s="56">
        <v>150</v>
      </c>
      <c r="Q11" s="56">
        <v>700</v>
      </c>
      <c r="R11" s="56">
        <v>900</v>
      </c>
      <c r="S11" s="56">
        <v>50</v>
      </c>
      <c r="T11" s="58">
        <f t="shared" si="1"/>
        <v>2450</v>
      </c>
      <c r="U11" s="15"/>
      <c r="V11" s="14"/>
      <c r="W11" s="14"/>
      <c r="X11" s="14"/>
      <c r="Y11" s="13"/>
      <c r="Z11" s="13"/>
      <c r="AA11" s="13"/>
      <c r="AB11" s="37"/>
      <c r="AC11" s="37"/>
      <c r="AD11" s="37"/>
      <c r="AE11" s="37"/>
      <c r="AF11" s="37"/>
      <c r="AG11" s="37"/>
    </row>
    <row r="12" spans="1:33" x14ac:dyDescent="0.2">
      <c r="A12" s="53">
        <v>501006</v>
      </c>
      <c r="B12" s="54" t="s">
        <v>41</v>
      </c>
      <c r="C12" s="56">
        <v>600</v>
      </c>
      <c r="D12" s="55"/>
      <c r="E12" s="56"/>
      <c r="F12" s="56">
        <v>100</v>
      </c>
      <c r="G12" s="56">
        <v>500</v>
      </c>
      <c r="H12" s="55">
        <v>0</v>
      </c>
      <c r="I12" s="56">
        <v>1000</v>
      </c>
      <c r="J12" s="56"/>
      <c r="K12" s="56"/>
      <c r="L12" s="56"/>
      <c r="M12" s="56">
        <v>200</v>
      </c>
      <c r="N12" s="56">
        <v>550</v>
      </c>
      <c r="O12" s="57">
        <v>0</v>
      </c>
      <c r="P12" s="56">
        <v>1050</v>
      </c>
      <c r="Q12" s="56">
        <v>500</v>
      </c>
      <c r="R12" s="56">
        <v>500</v>
      </c>
      <c r="S12" s="56">
        <v>1700</v>
      </c>
      <c r="T12" s="58">
        <f t="shared" si="1"/>
        <v>6700</v>
      </c>
      <c r="U12" s="15"/>
      <c r="V12" s="14"/>
      <c r="W12" s="14"/>
      <c r="X12" s="14"/>
      <c r="Y12" s="13"/>
      <c r="Z12" s="13"/>
      <c r="AA12" s="13"/>
      <c r="AB12" s="37"/>
      <c r="AC12" s="37"/>
      <c r="AD12" s="37"/>
      <c r="AE12" s="37"/>
      <c r="AF12" s="37"/>
      <c r="AG12" s="37"/>
    </row>
    <row r="13" spans="1:33" x14ac:dyDescent="0.2">
      <c r="A13" s="49">
        <v>502</v>
      </c>
      <c r="B13" s="50" t="s">
        <v>42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>
        <f>O14+O15+O16+O17+P16</f>
        <v>60745</v>
      </c>
      <c r="P13" s="59"/>
      <c r="Q13" s="59"/>
      <c r="R13" s="59">
        <f>SUM(R14:R17)</f>
        <v>111000</v>
      </c>
      <c r="S13" s="59"/>
      <c r="T13" s="52">
        <f t="shared" si="1"/>
        <v>171745</v>
      </c>
      <c r="U13" s="15"/>
      <c r="V13" s="14"/>
      <c r="W13" s="14"/>
      <c r="X13" s="14"/>
      <c r="Y13" s="13"/>
      <c r="Z13" s="13"/>
      <c r="AA13" s="13"/>
    </row>
    <row r="14" spans="1:33" x14ac:dyDescent="0.2">
      <c r="A14" s="53">
        <v>502000</v>
      </c>
      <c r="B14" s="54" t="s">
        <v>43</v>
      </c>
      <c r="C14" s="60"/>
      <c r="D14" s="60"/>
      <c r="E14" s="60"/>
      <c r="F14" s="61"/>
      <c r="G14" s="62"/>
      <c r="H14" s="60"/>
      <c r="I14" s="63"/>
      <c r="J14" s="63"/>
      <c r="K14" s="63"/>
      <c r="L14" s="63"/>
      <c r="M14" s="63"/>
      <c r="N14" s="60"/>
      <c r="O14" s="60">
        <v>18005</v>
      </c>
      <c r="P14" s="63"/>
      <c r="Q14" s="63"/>
      <c r="R14" s="62">
        <v>15000</v>
      </c>
      <c r="S14" s="60"/>
      <c r="T14" s="58">
        <f t="shared" si="1"/>
        <v>33005</v>
      </c>
      <c r="U14" s="15"/>
      <c r="V14" s="14"/>
      <c r="W14" s="14"/>
      <c r="X14" s="14"/>
      <c r="Y14" s="13"/>
      <c r="Z14" s="13"/>
      <c r="AA14" s="13"/>
    </row>
    <row r="15" spans="1:33" x14ac:dyDescent="0.2">
      <c r="A15" s="53">
        <v>502001</v>
      </c>
      <c r="B15" s="54" t="s">
        <v>44</v>
      </c>
      <c r="C15" s="60"/>
      <c r="D15" s="60"/>
      <c r="E15" s="60"/>
      <c r="F15" s="61"/>
      <c r="G15" s="62"/>
      <c r="H15" s="60"/>
      <c r="I15" s="63"/>
      <c r="J15" s="63"/>
      <c r="K15" s="63"/>
      <c r="L15" s="63"/>
      <c r="M15" s="63"/>
      <c r="N15" s="60"/>
      <c r="O15" s="60">
        <v>2381</v>
      </c>
      <c r="P15" s="63"/>
      <c r="Q15" s="63"/>
      <c r="R15" s="62">
        <v>1000</v>
      </c>
      <c r="S15" s="60"/>
      <c r="T15" s="58">
        <f t="shared" si="1"/>
        <v>3381</v>
      </c>
      <c r="U15" s="15"/>
      <c r="V15" s="14"/>
      <c r="W15" s="14"/>
      <c r="X15" s="14"/>
      <c r="Y15" s="13"/>
      <c r="Z15" s="13"/>
      <c r="AA15" s="13"/>
    </row>
    <row r="16" spans="1:33" x14ac:dyDescent="0.2">
      <c r="A16" s="53">
        <v>502002</v>
      </c>
      <c r="B16" s="64" t="s">
        <v>45</v>
      </c>
      <c r="C16" s="60"/>
      <c r="D16" s="60"/>
      <c r="E16" s="60"/>
      <c r="F16" s="61"/>
      <c r="G16" s="62"/>
      <c r="H16" s="60"/>
      <c r="I16" s="63"/>
      <c r="J16" s="63"/>
      <c r="K16" s="63"/>
      <c r="L16" s="63"/>
      <c r="M16" s="63"/>
      <c r="N16" s="60"/>
      <c r="O16" s="61">
        <v>10384</v>
      </c>
      <c r="P16" s="63"/>
      <c r="Q16" s="63"/>
      <c r="R16" s="62">
        <v>91000</v>
      </c>
      <c r="S16" s="60"/>
      <c r="T16" s="58">
        <f t="shared" si="1"/>
        <v>101384</v>
      </c>
      <c r="U16" s="15"/>
      <c r="V16" s="14"/>
      <c r="W16" s="14"/>
      <c r="X16" s="14"/>
      <c r="Y16" s="13"/>
      <c r="Z16" s="13"/>
      <c r="AA16" s="13"/>
    </row>
    <row r="17" spans="1:27" x14ac:dyDescent="0.2">
      <c r="A17" s="53">
        <v>502003</v>
      </c>
      <c r="B17" s="64" t="s">
        <v>46</v>
      </c>
      <c r="C17" s="65"/>
      <c r="D17" s="65"/>
      <c r="E17" s="65"/>
      <c r="F17" s="65"/>
      <c r="G17" s="66"/>
      <c r="H17" s="65"/>
      <c r="I17" s="65"/>
      <c r="J17" s="65"/>
      <c r="K17" s="65"/>
      <c r="L17" s="65"/>
      <c r="M17" s="65"/>
      <c r="N17" s="65"/>
      <c r="O17" s="61">
        <v>29975</v>
      </c>
      <c r="P17" s="65"/>
      <c r="Q17" s="65"/>
      <c r="R17" s="62">
        <v>4000</v>
      </c>
      <c r="S17" s="65"/>
      <c r="T17" s="58">
        <f t="shared" si="1"/>
        <v>33975</v>
      </c>
      <c r="U17" s="15"/>
      <c r="V17" s="14"/>
      <c r="W17" s="14"/>
      <c r="X17" s="14"/>
      <c r="Y17" s="13"/>
      <c r="Z17" s="13"/>
      <c r="AA17" s="13"/>
    </row>
    <row r="18" spans="1:27" x14ac:dyDescent="0.2">
      <c r="A18" s="53">
        <v>511</v>
      </c>
      <c r="B18" s="64" t="s">
        <v>7</v>
      </c>
      <c r="C18" s="60">
        <v>2700</v>
      </c>
      <c r="D18" s="60">
        <v>50</v>
      </c>
      <c r="E18" s="60">
        <v>50</v>
      </c>
      <c r="F18" s="61">
        <v>50</v>
      </c>
      <c r="G18" s="62">
        <v>150</v>
      </c>
      <c r="H18" s="60">
        <v>100</v>
      </c>
      <c r="I18" s="63">
        <v>150</v>
      </c>
      <c r="J18" s="63"/>
      <c r="K18" s="63">
        <v>50</v>
      </c>
      <c r="L18" s="63">
        <v>50</v>
      </c>
      <c r="M18" s="63">
        <v>250</v>
      </c>
      <c r="N18" s="60">
        <v>150</v>
      </c>
      <c r="O18" s="61">
        <v>1530</v>
      </c>
      <c r="P18" s="63">
        <v>100</v>
      </c>
      <c r="Q18" s="63">
        <v>50</v>
      </c>
      <c r="R18" s="62"/>
      <c r="S18" s="60">
        <v>700</v>
      </c>
      <c r="T18" s="52">
        <f>SUM(C18:S18)</f>
        <v>6130</v>
      </c>
      <c r="U18" s="15"/>
      <c r="V18" s="14"/>
      <c r="W18" s="14"/>
      <c r="X18" s="14"/>
      <c r="Y18" s="13"/>
      <c r="Z18" s="13"/>
      <c r="AA18" s="13"/>
    </row>
    <row r="19" spans="1:27" x14ac:dyDescent="0.2">
      <c r="A19" s="53">
        <v>512</v>
      </c>
      <c r="B19" s="64" t="s">
        <v>8</v>
      </c>
      <c r="C19" s="60">
        <v>2800</v>
      </c>
      <c r="D19" s="60">
        <v>1000</v>
      </c>
      <c r="E19" s="60">
        <v>100</v>
      </c>
      <c r="F19" s="61">
        <v>50</v>
      </c>
      <c r="G19" s="62">
        <v>200</v>
      </c>
      <c r="H19" s="60">
        <v>350</v>
      </c>
      <c r="I19" s="63">
        <v>250</v>
      </c>
      <c r="J19" s="63"/>
      <c r="K19" s="63">
        <v>50</v>
      </c>
      <c r="L19" s="63">
        <v>350</v>
      </c>
      <c r="M19" s="63">
        <v>70</v>
      </c>
      <c r="N19" s="60">
        <v>800</v>
      </c>
      <c r="O19" s="61">
        <v>2910</v>
      </c>
      <c r="P19" s="63">
        <v>200</v>
      </c>
      <c r="Q19" s="63">
        <v>480</v>
      </c>
      <c r="R19" s="62">
        <v>300</v>
      </c>
      <c r="S19" s="60">
        <v>50</v>
      </c>
      <c r="T19" s="52">
        <f>SUM(C19:S19)</f>
        <v>9960</v>
      </c>
      <c r="U19" s="15"/>
      <c r="V19" s="14"/>
      <c r="W19" s="14"/>
      <c r="X19" s="14"/>
      <c r="Y19" s="13"/>
      <c r="Z19" s="13"/>
      <c r="AA19" s="13"/>
    </row>
    <row r="20" spans="1:27" x14ac:dyDescent="0.2">
      <c r="A20" s="53">
        <v>513</v>
      </c>
      <c r="B20" s="54" t="s">
        <v>9</v>
      </c>
      <c r="C20" s="60">
        <v>800</v>
      </c>
      <c r="D20" s="60">
        <v>250</v>
      </c>
      <c r="E20" s="60"/>
      <c r="F20" s="61"/>
      <c r="G20" s="62">
        <v>170</v>
      </c>
      <c r="H20" s="60">
        <v>50</v>
      </c>
      <c r="I20" s="63"/>
      <c r="J20" s="63"/>
      <c r="K20" s="63"/>
      <c r="L20" s="63"/>
      <c r="M20" s="61">
        <v>100</v>
      </c>
      <c r="N20" s="60">
        <v>100</v>
      </c>
      <c r="O20" s="61">
        <v>200</v>
      </c>
      <c r="P20" s="63"/>
      <c r="Q20" s="63"/>
      <c r="R20" s="62"/>
      <c r="S20" s="60"/>
      <c r="T20" s="52">
        <f>SUM(C20:S20)</f>
        <v>1670</v>
      </c>
      <c r="U20" s="15"/>
      <c r="V20" s="14"/>
      <c r="W20" s="14"/>
      <c r="X20" s="14"/>
      <c r="Y20" s="13"/>
      <c r="Z20" s="13"/>
      <c r="AA20" s="13"/>
    </row>
    <row r="21" spans="1:27" x14ac:dyDescent="0.2">
      <c r="A21" s="49">
        <v>518</v>
      </c>
      <c r="B21" s="50" t="s">
        <v>47</v>
      </c>
      <c r="C21" s="59">
        <f t="shared" ref="C21:R21" si="2">SUM(C22:C30)</f>
        <v>11400</v>
      </c>
      <c r="D21" s="59">
        <f t="shared" si="2"/>
        <v>50</v>
      </c>
      <c r="E21" s="59">
        <f t="shared" si="2"/>
        <v>1150</v>
      </c>
      <c r="F21" s="59">
        <f t="shared" si="2"/>
        <v>6300</v>
      </c>
      <c r="G21" s="59">
        <f t="shared" si="2"/>
        <v>3225</v>
      </c>
      <c r="H21" s="59">
        <f t="shared" si="2"/>
        <v>4954</v>
      </c>
      <c r="I21" s="59">
        <f t="shared" si="2"/>
        <v>400</v>
      </c>
      <c r="J21" s="59"/>
      <c r="K21" s="59">
        <f t="shared" si="2"/>
        <v>168768</v>
      </c>
      <c r="L21" s="59">
        <f t="shared" si="2"/>
        <v>24000</v>
      </c>
      <c r="M21" s="59">
        <f t="shared" si="2"/>
        <v>72000</v>
      </c>
      <c r="N21" s="59">
        <f t="shared" si="2"/>
        <v>300</v>
      </c>
      <c r="O21" s="59">
        <f t="shared" si="2"/>
        <v>22584</v>
      </c>
      <c r="P21" s="59">
        <f t="shared" si="2"/>
        <v>14740</v>
      </c>
      <c r="Q21" s="59">
        <f t="shared" si="2"/>
        <v>630</v>
      </c>
      <c r="R21" s="59">
        <f t="shared" si="2"/>
        <v>113400</v>
      </c>
      <c r="S21" s="59">
        <f>SUM(S22:S30)</f>
        <v>100</v>
      </c>
      <c r="T21" s="52">
        <f>SUM(C21:S21)</f>
        <v>444001</v>
      </c>
      <c r="U21" s="15"/>
      <c r="V21" s="14"/>
      <c r="W21" s="14"/>
      <c r="X21" s="14"/>
      <c r="Y21" s="13"/>
      <c r="Z21" s="13"/>
      <c r="AA21" s="13"/>
    </row>
    <row r="22" spans="1:27" x14ac:dyDescent="0.2">
      <c r="A22" s="67">
        <v>518001</v>
      </c>
      <c r="B22" s="68" t="s">
        <v>48</v>
      </c>
      <c r="C22" s="60"/>
      <c r="D22" s="60"/>
      <c r="E22" s="60">
        <v>100</v>
      </c>
      <c r="F22" s="61"/>
      <c r="G22" s="62"/>
      <c r="H22" s="60"/>
      <c r="I22" s="63"/>
      <c r="J22" s="63"/>
      <c r="K22" s="63"/>
      <c r="L22" s="63"/>
      <c r="M22" s="61"/>
      <c r="N22" s="62"/>
      <c r="O22" s="61">
        <v>10863</v>
      </c>
      <c r="P22" s="63"/>
      <c r="Q22" s="63"/>
      <c r="R22" s="62">
        <v>15200</v>
      </c>
      <c r="S22" s="60"/>
      <c r="T22" s="58">
        <f t="shared" ref="T22:T30" si="3">SUM(C22:S22)</f>
        <v>26163</v>
      </c>
      <c r="U22" s="15"/>
      <c r="V22" s="14"/>
      <c r="W22" s="14"/>
      <c r="X22" s="14"/>
      <c r="Y22" s="13"/>
      <c r="Z22" s="13"/>
      <c r="AA22" s="13"/>
    </row>
    <row r="23" spans="1:27" x14ac:dyDescent="0.2">
      <c r="A23" s="67">
        <v>518002</v>
      </c>
      <c r="B23" s="68" t="s">
        <v>49</v>
      </c>
      <c r="C23" s="62">
        <v>850</v>
      </c>
      <c r="D23" s="60"/>
      <c r="E23" s="60"/>
      <c r="F23" s="61"/>
      <c r="G23" s="62">
        <v>15</v>
      </c>
      <c r="H23" s="63">
        <v>300</v>
      </c>
      <c r="I23" s="63"/>
      <c r="J23" s="63"/>
      <c r="K23" s="63">
        <v>33600</v>
      </c>
      <c r="L23" s="63"/>
      <c r="M23" s="61"/>
      <c r="N23" s="62"/>
      <c r="O23" s="61">
        <v>5649</v>
      </c>
      <c r="P23" s="63">
        <v>300</v>
      </c>
      <c r="Q23" s="63"/>
      <c r="R23" s="62">
        <v>38000</v>
      </c>
      <c r="S23" s="60"/>
      <c r="T23" s="58">
        <f t="shared" si="3"/>
        <v>78714</v>
      </c>
      <c r="U23" s="15"/>
      <c r="V23" s="14"/>
      <c r="W23" s="14"/>
      <c r="X23" s="14"/>
      <c r="Y23" s="13"/>
      <c r="Z23" s="13"/>
      <c r="AA23" s="13"/>
    </row>
    <row r="24" spans="1:27" x14ac:dyDescent="0.2">
      <c r="A24" s="67">
        <v>518003</v>
      </c>
      <c r="B24" s="68" t="s">
        <v>50</v>
      </c>
      <c r="C24" s="62"/>
      <c r="D24" s="60"/>
      <c r="E24" s="60"/>
      <c r="F24" s="61"/>
      <c r="G24" s="62"/>
      <c r="H24" s="63"/>
      <c r="I24" s="63"/>
      <c r="J24" s="63"/>
      <c r="K24" s="63"/>
      <c r="L24" s="63"/>
      <c r="M24" s="61"/>
      <c r="N24" s="62"/>
      <c r="O24" s="61"/>
      <c r="P24" s="63"/>
      <c r="Q24" s="63"/>
      <c r="R24" s="62">
        <v>38000</v>
      </c>
      <c r="S24" s="60"/>
      <c r="T24" s="58">
        <f t="shared" si="3"/>
        <v>38000</v>
      </c>
      <c r="U24" s="15"/>
      <c r="V24" s="14"/>
      <c r="W24" s="14"/>
      <c r="X24" s="14"/>
      <c r="Y24" s="13"/>
      <c r="Z24" s="13"/>
      <c r="AA24" s="13"/>
    </row>
    <row r="25" spans="1:27" x14ac:dyDescent="0.2">
      <c r="A25" s="67">
        <v>518005</v>
      </c>
      <c r="B25" s="68" t="s">
        <v>51</v>
      </c>
      <c r="C25" s="62">
        <v>450</v>
      </c>
      <c r="D25" s="60"/>
      <c r="E25" s="60"/>
      <c r="F25" s="61"/>
      <c r="G25" s="62"/>
      <c r="H25" s="63"/>
      <c r="I25" s="63">
        <v>300</v>
      </c>
      <c r="J25" s="63"/>
      <c r="K25" s="63"/>
      <c r="L25" s="63"/>
      <c r="M25" s="61"/>
      <c r="N25" s="62">
        <v>100</v>
      </c>
      <c r="O25" s="61"/>
      <c r="P25" s="63">
        <v>300</v>
      </c>
      <c r="Q25" s="63">
        <v>480</v>
      </c>
      <c r="R25" s="62">
        <v>200</v>
      </c>
      <c r="S25" s="60"/>
      <c r="T25" s="58">
        <f t="shared" si="3"/>
        <v>1830</v>
      </c>
      <c r="U25" s="15"/>
      <c r="V25" s="14"/>
      <c r="W25" s="14"/>
      <c r="X25" s="14"/>
      <c r="Y25" s="13"/>
      <c r="Z25" s="13"/>
      <c r="AA25" s="13"/>
    </row>
    <row r="26" spans="1:27" x14ac:dyDescent="0.2">
      <c r="A26" s="67">
        <v>518006</v>
      </c>
      <c r="B26" s="68" t="s">
        <v>52</v>
      </c>
      <c r="C26" s="62">
        <v>10100</v>
      </c>
      <c r="D26" s="60">
        <v>50</v>
      </c>
      <c r="E26" s="60">
        <v>100</v>
      </c>
      <c r="F26" s="61">
        <v>2450</v>
      </c>
      <c r="G26" s="62">
        <v>1210</v>
      </c>
      <c r="H26" s="63">
        <v>300</v>
      </c>
      <c r="I26" s="63">
        <v>50</v>
      </c>
      <c r="J26" s="63"/>
      <c r="K26" s="63">
        <v>39408</v>
      </c>
      <c r="L26" s="63">
        <v>500</v>
      </c>
      <c r="M26" s="61">
        <v>2000</v>
      </c>
      <c r="N26" s="62">
        <v>200</v>
      </c>
      <c r="O26" s="61">
        <v>5322</v>
      </c>
      <c r="P26" s="63">
        <v>11040</v>
      </c>
      <c r="Q26" s="63">
        <v>150</v>
      </c>
      <c r="R26" s="62">
        <f>30000-8000</f>
        <v>22000</v>
      </c>
      <c r="S26" s="60">
        <v>100</v>
      </c>
      <c r="T26" s="58">
        <f t="shared" si="3"/>
        <v>94980</v>
      </c>
      <c r="U26" s="15"/>
      <c r="V26" s="14"/>
      <c r="W26" s="14"/>
      <c r="X26" s="14"/>
      <c r="Y26" s="13"/>
      <c r="Z26" s="13"/>
      <c r="AA26" s="13"/>
    </row>
    <row r="27" spans="1:27" x14ac:dyDescent="0.2">
      <c r="A27" s="67">
        <v>518007</v>
      </c>
      <c r="B27" s="68" t="s">
        <v>53</v>
      </c>
      <c r="C27" s="62"/>
      <c r="D27" s="60"/>
      <c r="E27" s="60"/>
      <c r="F27" s="61"/>
      <c r="G27" s="62"/>
      <c r="H27" s="63"/>
      <c r="I27" s="63"/>
      <c r="J27" s="63"/>
      <c r="K27" s="63"/>
      <c r="L27" s="63"/>
      <c r="M27" s="61"/>
      <c r="N27" s="62"/>
      <c r="O27" s="61">
        <v>500</v>
      </c>
      <c r="P27" s="63"/>
      <c r="Q27" s="63"/>
      <c r="R27" s="62"/>
      <c r="S27" s="60"/>
      <c r="T27" s="58">
        <f t="shared" si="3"/>
        <v>500</v>
      </c>
      <c r="U27" s="15"/>
      <c r="V27" s="14"/>
      <c r="W27" s="14"/>
      <c r="X27" s="14"/>
      <c r="Y27" s="13"/>
      <c r="Z27" s="13"/>
      <c r="AA27" s="13"/>
    </row>
    <row r="28" spans="1:27" x14ac:dyDescent="0.2">
      <c r="A28" s="67">
        <v>518009</v>
      </c>
      <c r="B28" s="68" t="s">
        <v>54</v>
      </c>
      <c r="C28" s="62"/>
      <c r="D28" s="60"/>
      <c r="E28" s="69"/>
      <c r="F28" s="69"/>
      <c r="G28" s="70"/>
      <c r="H28" s="69"/>
      <c r="I28" s="69">
        <v>50</v>
      </c>
      <c r="J28" s="69"/>
      <c r="K28" s="71"/>
      <c r="L28" s="69"/>
      <c r="M28" s="69"/>
      <c r="N28" s="72"/>
      <c r="O28" s="73"/>
      <c r="P28" s="74"/>
      <c r="Q28" s="74"/>
      <c r="R28" s="72"/>
      <c r="S28" s="60"/>
      <c r="T28" s="58">
        <f t="shared" si="3"/>
        <v>50</v>
      </c>
      <c r="U28" s="15"/>
      <c r="V28" s="14"/>
      <c r="W28" s="14"/>
      <c r="X28" s="14"/>
      <c r="Y28" s="13"/>
      <c r="Z28" s="13"/>
      <c r="AA28" s="13"/>
    </row>
    <row r="29" spans="1:27" x14ac:dyDescent="0.2">
      <c r="A29" s="75" t="s">
        <v>55</v>
      </c>
      <c r="B29" s="54" t="s">
        <v>56</v>
      </c>
      <c r="C29" s="62"/>
      <c r="D29" s="60"/>
      <c r="E29" s="60">
        <v>550</v>
      </c>
      <c r="F29" s="63">
        <v>1350</v>
      </c>
      <c r="G29" s="62">
        <v>1000</v>
      </c>
      <c r="H29" s="63">
        <v>1329</v>
      </c>
      <c r="I29" s="63"/>
      <c r="J29" s="63"/>
      <c r="K29" s="63">
        <v>35760</v>
      </c>
      <c r="L29" s="63">
        <v>19000</v>
      </c>
      <c r="M29" s="61">
        <v>25000</v>
      </c>
      <c r="N29" s="60"/>
      <c r="O29" s="61">
        <v>250</v>
      </c>
      <c r="P29" s="63">
        <v>100</v>
      </c>
      <c r="Q29" s="63"/>
      <c r="R29" s="62"/>
      <c r="S29" s="60"/>
      <c r="T29" s="58">
        <f t="shared" si="3"/>
        <v>84339</v>
      </c>
      <c r="U29" s="15"/>
      <c r="V29" s="14"/>
      <c r="W29" s="14"/>
      <c r="X29" s="14"/>
      <c r="Y29" s="13"/>
      <c r="Z29" s="13"/>
      <c r="AA29" s="13"/>
    </row>
    <row r="30" spans="1:27" x14ac:dyDescent="0.2">
      <c r="A30" s="75" t="s">
        <v>57</v>
      </c>
      <c r="B30" s="54" t="s">
        <v>58</v>
      </c>
      <c r="C30" s="60"/>
      <c r="D30" s="60"/>
      <c r="E30" s="60">
        <v>400</v>
      </c>
      <c r="F30" s="63">
        <v>2500</v>
      </c>
      <c r="G30" s="62">
        <v>1000</v>
      </c>
      <c r="H30" s="63">
        <v>3025</v>
      </c>
      <c r="I30" s="63"/>
      <c r="J30" s="63"/>
      <c r="K30" s="63">
        <v>60000</v>
      </c>
      <c r="L30" s="63">
        <v>4500</v>
      </c>
      <c r="M30" s="61">
        <v>45000</v>
      </c>
      <c r="N30" s="60"/>
      <c r="O30" s="61"/>
      <c r="P30" s="63">
        <f>5000-2000</f>
        <v>3000</v>
      </c>
      <c r="Q30" s="63"/>
      <c r="R30" s="63"/>
      <c r="S30" s="60"/>
      <c r="T30" s="58">
        <f t="shared" si="3"/>
        <v>119425</v>
      </c>
      <c r="U30" s="15"/>
      <c r="V30" s="14"/>
      <c r="W30" s="14"/>
      <c r="X30" s="14"/>
      <c r="Y30" s="13"/>
      <c r="Z30" s="13"/>
      <c r="AA30" s="13"/>
    </row>
    <row r="31" spans="1:27" x14ac:dyDescent="0.2">
      <c r="A31" s="76" t="s">
        <v>59</v>
      </c>
      <c r="B31" s="77" t="s">
        <v>60</v>
      </c>
      <c r="C31" s="52">
        <f t="shared" ref="C31:R31" si="4">SUM(C32:C33)</f>
        <v>62472</v>
      </c>
      <c r="D31" s="52">
        <f t="shared" si="4"/>
        <v>20484</v>
      </c>
      <c r="E31" s="52">
        <f t="shared" si="4"/>
        <v>20300</v>
      </c>
      <c r="F31" s="52">
        <f t="shared" si="4"/>
        <v>35292</v>
      </c>
      <c r="G31" s="78">
        <f>SUM(G32:G33)</f>
        <v>15825</v>
      </c>
      <c r="H31" s="52">
        <f>SUM(H32:H33)</f>
        <v>20376</v>
      </c>
      <c r="I31" s="52">
        <f t="shared" si="4"/>
        <v>41268</v>
      </c>
      <c r="J31" s="52"/>
      <c r="K31" s="52">
        <f t="shared" si="4"/>
        <v>12060</v>
      </c>
      <c r="L31" s="52">
        <f t="shared" si="4"/>
        <v>39756</v>
      </c>
      <c r="M31" s="52">
        <f t="shared" si="4"/>
        <v>44868</v>
      </c>
      <c r="N31" s="52">
        <f t="shared" si="4"/>
        <v>33012</v>
      </c>
      <c r="O31" s="52">
        <f t="shared" si="4"/>
        <v>253962</v>
      </c>
      <c r="P31" s="52">
        <f t="shared" si="4"/>
        <v>25896</v>
      </c>
      <c r="Q31" s="52">
        <f t="shared" si="4"/>
        <v>55650</v>
      </c>
      <c r="R31" s="52">
        <f t="shared" si="4"/>
        <v>78012</v>
      </c>
      <c r="S31" s="52">
        <f>SUM(S32:S33)</f>
        <v>29754</v>
      </c>
      <c r="T31" s="52">
        <f>SUM(T32:T33)</f>
        <v>788987</v>
      </c>
      <c r="U31" s="17"/>
      <c r="V31" s="18"/>
      <c r="W31" s="18"/>
      <c r="X31" s="18"/>
      <c r="Y31" s="18"/>
      <c r="Z31" s="18"/>
      <c r="AA31" s="13"/>
    </row>
    <row r="32" spans="1:27" x14ac:dyDescent="0.2">
      <c r="A32" s="79">
        <v>521001</v>
      </c>
      <c r="B32" s="80" t="s">
        <v>10</v>
      </c>
      <c r="C32" s="62">
        <v>62472</v>
      </c>
      <c r="D32" s="60">
        <v>20484</v>
      </c>
      <c r="E32" s="81">
        <v>17700</v>
      </c>
      <c r="F32" s="63">
        <v>35292</v>
      </c>
      <c r="G32" s="62">
        <v>15825</v>
      </c>
      <c r="H32" s="60">
        <v>20376</v>
      </c>
      <c r="I32" s="63">
        <v>41268</v>
      </c>
      <c r="J32" s="63"/>
      <c r="K32" s="63">
        <v>12060</v>
      </c>
      <c r="L32" s="63">
        <v>37932</v>
      </c>
      <c r="M32" s="63">
        <v>35868</v>
      </c>
      <c r="N32" s="60">
        <v>33012</v>
      </c>
      <c r="O32" s="60">
        <v>231512</v>
      </c>
      <c r="P32" s="63">
        <v>25896</v>
      </c>
      <c r="Q32" s="63">
        <v>55650</v>
      </c>
      <c r="R32" s="63">
        <v>77412</v>
      </c>
      <c r="S32" s="60">
        <v>28404</v>
      </c>
      <c r="T32" s="58">
        <f t="shared" si="1"/>
        <v>751163</v>
      </c>
      <c r="U32" s="15"/>
      <c r="V32" s="14"/>
      <c r="W32" s="14"/>
      <c r="X32" s="18"/>
      <c r="Y32" s="19"/>
      <c r="Z32" s="19"/>
      <c r="AA32" s="13"/>
    </row>
    <row r="33" spans="1:27" x14ac:dyDescent="0.2">
      <c r="A33" s="79">
        <v>521002</v>
      </c>
      <c r="B33" s="80" t="s">
        <v>11</v>
      </c>
      <c r="C33" s="62">
        <v>0</v>
      </c>
      <c r="D33" s="62"/>
      <c r="E33" s="95">
        <v>2600</v>
      </c>
      <c r="F33" s="62"/>
      <c r="G33" s="62"/>
      <c r="H33" s="62"/>
      <c r="I33" s="62"/>
      <c r="J33" s="62"/>
      <c r="K33" s="62"/>
      <c r="L33" s="62">
        <v>1824</v>
      </c>
      <c r="M33" s="62">
        <v>9000</v>
      </c>
      <c r="N33" s="62"/>
      <c r="O33" s="62">
        <v>22450</v>
      </c>
      <c r="P33" s="62"/>
      <c r="Q33" s="62"/>
      <c r="R33" s="62">
        <v>600</v>
      </c>
      <c r="S33" s="62">
        <v>1350</v>
      </c>
      <c r="T33" s="58">
        <f t="shared" si="1"/>
        <v>37824</v>
      </c>
      <c r="U33" s="15"/>
      <c r="V33" s="14"/>
      <c r="W33" s="14"/>
      <c r="X33" s="18"/>
      <c r="Y33" s="19"/>
      <c r="Z33" s="19"/>
      <c r="AA33" s="13"/>
    </row>
    <row r="34" spans="1:27" x14ac:dyDescent="0.2">
      <c r="A34" s="82">
        <v>524</v>
      </c>
      <c r="B34" s="80" t="s">
        <v>12</v>
      </c>
      <c r="C34" s="62">
        <v>21520</v>
      </c>
      <c r="D34" s="62">
        <v>6535</v>
      </c>
      <c r="E34" s="62">
        <f>SUM((E32+E33)*35.2/100)</f>
        <v>7145.6</v>
      </c>
      <c r="F34" s="62">
        <f>SUM((F32+F33)*35.2/100)</f>
        <v>12422.784000000001</v>
      </c>
      <c r="G34" s="62">
        <f>SUM((G32+G33)*35.2/100)</f>
        <v>5570.4</v>
      </c>
      <c r="H34" s="62">
        <f>SUM((H32+H33)*35.2/100)</f>
        <v>7172.3520000000008</v>
      </c>
      <c r="I34" s="62">
        <f>SUM((I32+I33)*35.2/100)</f>
        <v>14526.336000000001</v>
      </c>
      <c r="J34" s="60"/>
      <c r="K34" s="62">
        <f>SUM((K32+K33)*35.2/100)</f>
        <v>4245.1200000000008</v>
      </c>
      <c r="L34" s="62">
        <f>SUM((L32+L33)*35.2/100)</f>
        <v>13994.112000000001</v>
      </c>
      <c r="M34" s="62">
        <f>SUM((M32+M33)*35.2/100)</f>
        <v>15793.536</v>
      </c>
      <c r="N34" s="62">
        <f>SUM((N32+N33)*35.2/100)</f>
        <v>11620.224000000002</v>
      </c>
      <c r="O34" s="62">
        <v>87599</v>
      </c>
      <c r="P34" s="62">
        <f>SUM((P32+P33)*35.2/100)</f>
        <v>9115.3919999999998</v>
      </c>
      <c r="Q34" s="62">
        <f>SUM((Q32+Q33)*35.2/100)</f>
        <v>19588.800000000003</v>
      </c>
      <c r="R34" s="62">
        <f>SUM((R32+R33)*35.2/100)</f>
        <v>27460.224000000002</v>
      </c>
      <c r="S34" s="62">
        <f>SUM((S32+S33)*35.2/100)</f>
        <v>10473.408000000001</v>
      </c>
      <c r="T34" s="52">
        <f t="shared" si="1"/>
        <v>274782.28799999994</v>
      </c>
      <c r="U34" s="15"/>
      <c r="V34" s="14"/>
      <c r="W34" s="14"/>
      <c r="X34" s="18"/>
      <c r="Y34" s="19"/>
      <c r="Z34" s="19"/>
      <c r="AA34" s="13"/>
    </row>
    <row r="35" spans="1:27" x14ac:dyDescent="0.2">
      <c r="A35" s="82">
        <v>527</v>
      </c>
      <c r="B35" s="80" t="s">
        <v>13</v>
      </c>
      <c r="C35" s="62">
        <f>SUM(C32*0.009)</f>
        <v>562.24799999999993</v>
      </c>
      <c r="D35" s="60">
        <f t="shared" ref="D35:S35" si="5">SUM(D32*0.009)</f>
        <v>184.35599999999999</v>
      </c>
      <c r="E35" s="60">
        <f t="shared" si="5"/>
        <v>159.29999999999998</v>
      </c>
      <c r="F35" s="60">
        <f t="shared" si="5"/>
        <v>317.62799999999999</v>
      </c>
      <c r="G35" s="62">
        <f t="shared" si="5"/>
        <v>142.42499999999998</v>
      </c>
      <c r="H35" s="60">
        <f t="shared" si="5"/>
        <v>183.38399999999999</v>
      </c>
      <c r="I35" s="60">
        <f t="shared" si="5"/>
        <v>371.41199999999998</v>
      </c>
      <c r="J35" s="60"/>
      <c r="K35" s="60">
        <f t="shared" si="5"/>
        <v>108.53999999999999</v>
      </c>
      <c r="L35" s="60">
        <f t="shared" si="5"/>
        <v>341.38799999999998</v>
      </c>
      <c r="M35" s="60">
        <f t="shared" si="5"/>
        <v>322.81199999999995</v>
      </c>
      <c r="N35" s="60">
        <f t="shared" si="5"/>
        <v>297.108</v>
      </c>
      <c r="O35" s="60">
        <f t="shared" si="5"/>
        <v>2083.6079999999997</v>
      </c>
      <c r="P35" s="60">
        <f>SUM(P32*0.009)</f>
        <v>233.06399999999999</v>
      </c>
      <c r="Q35" s="60">
        <f t="shared" si="5"/>
        <v>500.84999999999997</v>
      </c>
      <c r="R35" s="60">
        <f t="shared" si="5"/>
        <v>696.70799999999997</v>
      </c>
      <c r="S35" s="60">
        <f t="shared" si="5"/>
        <v>255.63599999999997</v>
      </c>
      <c r="T35" s="52">
        <f t="shared" si="1"/>
        <v>6760.4670000000006</v>
      </c>
      <c r="U35" s="15"/>
      <c r="V35" s="14"/>
      <c r="W35" s="14"/>
      <c r="X35" s="14"/>
      <c r="Y35" s="13"/>
      <c r="Z35" s="13"/>
      <c r="AA35" s="13"/>
    </row>
    <row r="36" spans="1:27" x14ac:dyDescent="0.2">
      <c r="A36" s="82">
        <v>532</v>
      </c>
      <c r="B36" s="80" t="s">
        <v>14</v>
      </c>
      <c r="C36" s="60"/>
      <c r="D36" s="60"/>
      <c r="E36" s="60"/>
      <c r="F36" s="63"/>
      <c r="G36" s="62"/>
      <c r="H36" s="60"/>
      <c r="I36" s="63"/>
      <c r="J36" s="63"/>
      <c r="K36" s="63"/>
      <c r="L36" s="63"/>
      <c r="M36" s="63"/>
      <c r="N36" s="60"/>
      <c r="O36" s="60">
        <v>1149</v>
      </c>
      <c r="P36" s="63"/>
      <c r="Q36" s="63"/>
      <c r="R36" s="63">
        <v>9500</v>
      </c>
      <c r="S36" s="60"/>
      <c r="T36" s="52">
        <f t="shared" si="1"/>
        <v>10649</v>
      </c>
      <c r="U36" s="15"/>
      <c r="V36" s="14"/>
      <c r="W36" s="14"/>
      <c r="X36" s="14"/>
      <c r="Y36" s="13"/>
      <c r="Z36" s="13"/>
      <c r="AA36" s="13"/>
    </row>
    <row r="37" spans="1:27" x14ac:dyDescent="0.2">
      <c r="A37" s="82">
        <v>538</v>
      </c>
      <c r="B37" s="80" t="s">
        <v>15</v>
      </c>
      <c r="C37" s="60"/>
      <c r="D37" s="60"/>
      <c r="E37" s="60"/>
      <c r="F37" s="63"/>
      <c r="G37" s="62"/>
      <c r="H37" s="60"/>
      <c r="I37" s="63"/>
      <c r="J37" s="63"/>
      <c r="K37" s="63"/>
      <c r="L37" s="63"/>
      <c r="M37" s="63"/>
      <c r="N37" s="60"/>
      <c r="O37" s="60">
        <v>280</v>
      </c>
      <c r="P37" s="63"/>
      <c r="Q37" s="63"/>
      <c r="R37" s="63">
        <v>2800</v>
      </c>
      <c r="S37" s="60"/>
      <c r="T37" s="52">
        <f t="shared" si="1"/>
        <v>3080</v>
      </c>
      <c r="U37" s="15"/>
      <c r="V37" s="14"/>
      <c r="W37" s="14"/>
      <c r="X37" s="14"/>
      <c r="Y37" s="13"/>
      <c r="Z37" s="13"/>
      <c r="AA37" s="13"/>
    </row>
    <row r="38" spans="1:27" x14ac:dyDescent="0.2">
      <c r="A38" s="82">
        <v>547</v>
      </c>
      <c r="B38" s="80" t="s">
        <v>31</v>
      </c>
      <c r="C38" s="60"/>
      <c r="D38" s="60"/>
      <c r="E38" s="60"/>
      <c r="F38" s="63"/>
      <c r="G38" s="62"/>
      <c r="H38" s="60"/>
      <c r="I38" s="63"/>
      <c r="J38" s="63"/>
      <c r="K38" s="63"/>
      <c r="L38" s="63"/>
      <c r="M38" s="63"/>
      <c r="N38" s="60"/>
      <c r="O38" s="60"/>
      <c r="P38" s="63"/>
      <c r="Q38" s="63"/>
      <c r="R38" s="63"/>
      <c r="S38" s="60">
        <v>300</v>
      </c>
      <c r="T38" s="52">
        <f t="shared" si="1"/>
        <v>300</v>
      </c>
      <c r="U38" s="15"/>
      <c r="V38" s="14"/>
      <c r="W38" s="14"/>
      <c r="X38" s="14"/>
      <c r="Y38" s="13"/>
      <c r="Z38" s="13"/>
      <c r="AA38" s="13"/>
    </row>
    <row r="39" spans="1:27" x14ac:dyDescent="0.2">
      <c r="A39" s="83">
        <v>549</v>
      </c>
      <c r="B39" s="84" t="s">
        <v>16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>
        <f>SUM(O40:O43)</f>
        <v>2564</v>
      </c>
      <c r="P39" s="59"/>
      <c r="Q39" s="59"/>
      <c r="R39" s="59">
        <f>SUM(R40:R43)</f>
        <v>10029</v>
      </c>
      <c r="S39" s="59"/>
      <c r="T39" s="52">
        <f t="shared" si="1"/>
        <v>12593</v>
      </c>
      <c r="U39" s="15"/>
      <c r="V39" s="14"/>
      <c r="W39" s="14"/>
      <c r="X39" s="14"/>
      <c r="Y39" s="13"/>
      <c r="Z39" s="13"/>
      <c r="AA39" s="13"/>
    </row>
    <row r="40" spans="1:27" x14ac:dyDescent="0.2">
      <c r="A40" s="79">
        <v>549001</v>
      </c>
      <c r="B40" s="80" t="s">
        <v>61</v>
      </c>
      <c r="C40" s="60"/>
      <c r="D40" s="60"/>
      <c r="E40" s="60"/>
      <c r="F40" s="63"/>
      <c r="G40" s="62"/>
      <c r="H40" s="60"/>
      <c r="I40" s="63"/>
      <c r="J40" s="63"/>
      <c r="K40" s="63"/>
      <c r="L40" s="63"/>
      <c r="M40" s="63"/>
      <c r="N40" s="60"/>
      <c r="O40" s="60">
        <v>1108</v>
      </c>
      <c r="P40" s="63"/>
      <c r="Q40" s="63"/>
      <c r="R40" s="63">
        <v>2500</v>
      </c>
      <c r="S40" s="60"/>
      <c r="T40" s="58">
        <f t="shared" si="1"/>
        <v>3608</v>
      </c>
      <c r="U40" s="15"/>
      <c r="V40" s="14"/>
      <c r="W40" s="14"/>
      <c r="X40" s="14"/>
      <c r="Y40" s="13"/>
      <c r="Z40" s="13"/>
      <c r="AA40" s="13"/>
    </row>
    <row r="41" spans="1:27" x14ac:dyDescent="0.2">
      <c r="A41" s="79">
        <v>549004</v>
      </c>
      <c r="B41" s="80" t="s">
        <v>62</v>
      </c>
      <c r="C41" s="60"/>
      <c r="D41" s="60"/>
      <c r="E41" s="60"/>
      <c r="F41" s="63"/>
      <c r="G41" s="62"/>
      <c r="H41" s="60"/>
      <c r="I41" s="63"/>
      <c r="J41" s="63"/>
      <c r="K41" s="63"/>
      <c r="L41" s="63"/>
      <c r="M41" s="63"/>
      <c r="N41" s="60"/>
      <c r="O41" s="60"/>
      <c r="P41" s="63"/>
      <c r="Q41" s="63"/>
      <c r="R41" s="63">
        <v>400</v>
      </c>
      <c r="S41" s="60"/>
      <c r="T41" s="58">
        <v>400</v>
      </c>
      <c r="U41" s="15"/>
      <c r="V41" s="14"/>
      <c r="W41" s="14"/>
      <c r="X41" s="14"/>
      <c r="Y41" s="13"/>
      <c r="Z41" s="13"/>
      <c r="AA41" s="13"/>
    </row>
    <row r="42" spans="1:27" x14ac:dyDescent="0.2">
      <c r="A42" s="79">
        <v>549005</v>
      </c>
      <c r="B42" s="80" t="s">
        <v>63</v>
      </c>
      <c r="C42" s="60"/>
      <c r="D42" s="60"/>
      <c r="E42" s="60"/>
      <c r="F42" s="63"/>
      <c r="G42" s="62"/>
      <c r="H42" s="60"/>
      <c r="I42" s="63"/>
      <c r="J42" s="63"/>
      <c r="K42" s="63"/>
      <c r="L42" s="63"/>
      <c r="M42" s="63"/>
      <c r="N42" s="60"/>
      <c r="O42" s="60"/>
      <c r="P42" s="63"/>
      <c r="Q42" s="63"/>
      <c r="R42" s="61">
        <v>1075</v>
      </c>
      <c r="S42" s="60"/>
      <c r="T42" s="58">
        <f t="shared" si="1"/>
        <v>1075</v>
      </c>
      <c r="U42" s="15"/>
      <c r="V42" s="14"/>
      <c r="W42" s="14"/>
      <c r="X42" s="14"/>
      <c r="Y42" s="13"/>
      <c r="Z42" s="13"/>
      <c r="AA42" s="13"/>
    </row>
    <row r="43" spans="1:27" x14ac:dyDescent="0.2">
      <c r="A43" s="79" t="s">
        <v>64</v>
      </c>
      <c r="B43" s="80" t="s">
        <v>65</v>
      </c>
      <c r="C43" s="60"/>
      <c r="D43" s="60"/>
      <c r="E43" s="60"/>
      <c r="F43" s="63"/>
      <c r="G43" s="62"/>
      <c r="H43" s="60"/>
      <c r="I43" s="63"/>
      <c r="J43" s="63"/>
      <c r="K43" s="63"/>
      <c r="L43" s="63"/>
      <c r="M43" s="63"/>
      <c r="N43" s="60"/>
      <c r="O43" s="60">
        <v>1456</v>
      </c>
      <c r="P43" s="63"/>
      <c r="Q43" s="63"/>
      <c r="R43" s="61">
        <v>6054</v>
      </c>
      <c r="S43" s="60"/>
      <c r="T43" s="58">
        <f t="shared" si="1"/>
        <v>7510</v>
      </c>
      <c r="U43" s="15"/>
      <c r="V43" s="14"/>
      <c r="W43" s="14"/>
      <c r="X43" s="14"/>
      <c r="Y43" s="13"/>
      <c r="Z43" s="13"/>
      <c r="AA43" s="13"/>
    </row>
    <row r="44" spans="1:27" x14ac:dyDescent="0.2">
      <c r="A44" s="82">
        <v>563</v>
      </c>
      <c r="B44" s="80" t="s">
        <v>22</v>
      </c>
      <c r="C44" s="60">
        <v>250</v>
      </c>
      <c r="D44" s="60"/>
      <c r="E44" s="60"/>
      <c r="F44" s="63"/>
      <c r="G44" s="62"/>
      <c r="H44" s="60">
        <v>60</v>
      </c>
      <c r="I44" s="63"/>
      <c r="J44" s="63"/>
      <c r="K44" s="63"/>
      <c r="L44" s="63">
        <v>1650</v>
      </c>
      <c r="M44" s="63"/>
      <c r="N44" s="60"/>
      <c r="O44" s="60"/>
      <c r="P44" s="63"/>
      <c r="Q44" s="63"/>
      <c r="R44" s="61"/>
      <c r="S44" s="60"/>
      <c r="T44" s="58">
        <f t="shared" si="1"/>
        <v>1960</v>
      </c>
      <c r="U44" s="15"/>
      <c r="V44" s="14"/>
      <c r="W44" s="14"/>
      <c r="X44" s="14"/>
      <c r="Y44" s="13"/>
      <c r="Z44" s="13"/>
      <c r="AA44" s="13"/>
    </row>
    <row r="45" spans="1:27" x14ac:dyDescent="0.2">
      <c r="A45" s="82">
        <v>591</v>
      </c>
      <c r="B45" s="80" t="s">
        <v>17</v>
      </c>
      <c r="C45" s="60"/>
      <c r="D45" s="60"/>
      <c r="E45" s="60"/>
      <c r="F45" s="63"/>
      <c r="G45" s="62"/>
      <c r="H45" s="60"/>
      <c r="I45" s="63"/>
      <c r="J45" s="63"/>
      <c r="K45" s="63"/>
      <c r="L45" s="63"/>
      <c r="M45" s="63"/>
      <c r="N45" s="60"/>
      <c r="O45" s="60"/>
      <c r="P45" s="63"/>
      <c r="Q45" s="62">
        <v>22000</v>
      </c>
      <c r="R45" s="61"/>
      <c r="S45" s="60"/>
      <c r="T45" s="52">
        <f t="shared" si="1"/>
        <v>22000</v>
      </c>
      <c r="U45" s="15"/>
      <c r="V45" s="14"/>
      <c r="W45" s="14"/>
      <c r="X45" s="14"/>
      <c r="Y45" s="13"/>
      <c r="Z45" s="13"/>
      <c r="AA45" s="13"/>
    </row>
    <row r="46" spans="1:27" x14ac:dyDescent="0.2">
      <c r="A46" s="85"/>
      <c r="B46" s="86" t="s">
        <v>19</v>
      </c>
      <c r="C46" s="87">
        <f t="shared" ref="C46:I46" si="6">C8+C13+C18+C19+C20+C21+C31+C34+C35+C36+C37+C38+C39+C44+C45</f>
        <v>106654.24800000001</v>
      </c>
      <c r="D46" s="87">
        <f t="shared" si="6"/>
        <v>28873.356</v>
      </c>
      <c r="E46" s="87">
        <f t="shared" si="6"/>
        <v>29504.899999999998</v>
      </c>
      <c r="F46" s="87">
        <f t="shared" si="6"/>
        <v>54782.411999999997</v>
      </c>
      <c r="G46" s="87">
        <f t="shared" si="6"/>
        <v>26212.825000000001</v>
      </c>
      <c r="H46" s="87">
        <f t="shared" si="6"/>
        <v>33895.735999999997</v>
      </c>
      <c r="I46" s="87">
        <f t="shared" si="6"/>
        <v>59820.748</v>
      </c>
      <c r="J46" s="87"/>
      <c r="K46" s="87">
        <f t="shared" ref="K46:T46" si="7">K8+K13+K18+K19+K20+K21+K31+K34+K35+K36+K37+K38+K39+K44+K45</f>
        <v>185481.66</v>
      </c>
      <c r="L46" s="87">
        <f t="shared" si="7"/>
        <v>80841.5</v>
      </c>
      <c r="M46" s="87">
        <f t="shared" si="7"/>
        <v>134304.348</v>
      </c>
      <c r="N46" s="87">
        <f t="shared" si="7"/>
        <v>47279.332000000002</v>
      </c>
      <c r="O46" s="87">
        <f t="shared" si="7"/>
        <v>439846.60800000001</v>
      </c>
      <c r="P46" s="87">
        <f t="shared" si="7"/>
        <v>52984.455999999998</v>
      </c>
      <c r="Q46" s="87">
        <f t="shared" si="7"/>
        <v>101299.65000000001</v>
      </c>
      <c r="R46" s="87">
        <f t="shared" si="7"/>
        <v>362097.93199999997</v>
      </c>
      <c r="S46" s="87">
        <f t="shared" si="7"/>
        <v>44933.044000000002</v>
      </c>
      <c r="T46" s="52">
        <f t="shared" si="7"/>
        <v>1788812.7549999999</v>
      </c>
      <c r="U46" s="16"/>
      <c r="V46" s="16"/>
      <c r="W46" s="16"/>
      <c r="X46" s="16"/>
      <c r="Y46" s="16"/>
      <c r="Z46" s="16"/>
      <c r="AA46" s="13"/>
    </row>
    <row r="47" spans="1:27" x14ac:dyDescent="0.2">
      <c r="A47" s="79"/>
      <c r="B47" s="80" t="s">
        <v>66</v>
      </c>
      <c r="C47" s="88"/>
      <c r="D47" s="88"/>
      <c r="E47" s="60"/>
      <c r="F47" s="60"/>
      <c r="G47" s="62"/>
      <c r="H47" s="60"/>
      <c r="I47" s="60"/>
      <c r="J47" s="60"/>
      <c r="K47" s="60"/>
      <c r="L47" s="60"/>
      <c r="M47" s="60"/>
      <c r="N47" s="60">
        <v>0</v>
      </c>
      <c r="O47" s="60"/>
      <c r="P47" s="60"/>
      <c r="Q47" s="60"/>
      <c r="R47" s="60"/>
      <c r="S47" s="60"/>
      <c r="T47" s="52">
        <f t="shared" si="1"/>
        <v>0</v>
      </c>
      <c r="U47" s="14"/>
      <c r="V47" s="14"/>
      <c r="W47" s="14"/>
      <c r="X47" s="14"/>
      <c r="Y47" s="14"/>
      <c r="Z47" s="13"/>
      <c r="AA47" s="13"/>
    </row>
    <row r="48" spans="1:27" x14ac:dyDescent="0.2">
      <c r="A48" s="79"/>
      <c r="B48" s="80" t="s">
        <v>18</v>
      </c>
      <c r="C48" s="89"/>
      <c r="D48" s="88"/>
      <c r="E48" s="60"/>
      <c r="F48" s="60"/>
      <c r="G48" s="62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>
        <v>0</v>
      </c>
      <c r="S48" s="60"/>
      <c r="T48" s="52">
        <f t="shared" si="1"/>
        <v>0</v>
      </c>
      <c r="U48" s="14"/>
      <c r="V48" s="14"/>
      <c r="W48" s="14"/>
      <c r="X48" s="14"/>
      <c r="Y48" s="14"/>
      <c r="Z48" s="13"/>
      <c r="AA48" s="13"/>
    </row>
    <row r="49" spans="1:27" x14ac:dyDescent="0.2">
      <c r="A49" s="79"/>
      <c r="B49" s="80" t="s">
        <v>68</v>
      </c>
      <c r="C49" s="90"/>
      <c r="D49" s="60"/>
      <c r="E49" s="62"/>
      <c r="F49" s="60"/>
      <c r="G49" s="62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>
        <v>10000</v>
      </c>
      <c r="S49" s="60">
        <v>700</v>
      </c>
      <c r="T49" s="52">
        <f t="shared" si="1"/>
        <v>10700</v>
      </c>
      <c r="U49" s="14"/>
      <c r="V49" s="14"/>
      <c r="W49" s="14"/>
      <c r="X49" s="14"/>
      <c r="Y49" s="14"/>
      <c r="Z49" s="13"/>
      <c r="AA49" s="13"/>
    </row>
    <row r="50" spans="1:27" x14ac:dyDescent="0.2">
      <c r="A50" s="91"/>
      <c r="B50" s="92" t="s">
        <v>72</v>
      </c>
      <c r="C50" s="95">
        <v>40000</v>
      </c>
      <c r="D50" s="60"/>
      <c r="E50" s="93"/>
      <c r="F50" s="93"/>
      <c r="G50" s="94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52">
        <f t="shared" si="1"/>
        <v>40000</v>
      </c>
      <c r="U50" s="14"/>
      <c r="V50" s="14"/>
      <c r="W50" s="14"/>
      <c r="X50" s="14"/>
      <c r="Y50" s="14"/>
      <c r="Z50" s="13"/>
      <c r="AA50" s="13"/>
    </row>
    <row r="51" spans="1:27" x14ac:dyDescent="0.2">
      <c r="A51" s="91"/>
      <c r="B51" s="92" t="s">
        <v>35</v>
      </c>
      <c r="C51" s="95">
        <v>2500</v>
      </c>
      <c r="D51" s="60"/>
      <c r="E51" s="93"/>
      <c r="F51" s="93"/>
      <c r="G51" s="94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52">
        <f t="shared" si="1"/>
        <v>2500</v>
      </c>
      <c r="U51" s="14"/>
      <c r="V51" s="14"/>
      <c r="W51" s="14"/>
      <c r="X51" s="14"/>
      <c r="Y51" s="14"/>
      <c r="Z51" s="13"/>
      <c r="AA51" s="13"/>
    </row>
    <row r="52" spans="1:27" x14ac:dyDescent="0.2">
      <c r="A52" s="79"/>
      <c r="B52" s="92" t="s">
        <v>33</v>
      </c>
      <c r="C52" s="95">
        <v>32000</v>
      </c>
      <c r="D52" s="60"/>
      <c r="E52" s="60"/>
      <c r="F52" s="60"/>
      <c r="G52" s="62"/>
      <c r="H52" s="136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52">
        <f t="shared" si="1"/>
        <v>32000</v>
      </c>
      <c r="U52" s="14"/>
      <c r="V52" s="14"/>
      <c r="W52" s="14"/>
      <c r="X52" s="14"/>
      <c r="Y52" s="14"/>
      <c r="Z52" s="13"/>
      <c r="AA52" s="13"/>
    </row>
    <row r="53" spans="1:27" x14ac:dyDescent="0.2">
      <c r="A53" s="79"/>
      <c r="B53" s="92" t="s">
        <v>36</v>
      </c>
      <c r="C53" s="95">
        <v>2500</v>
      </c>
      <c r="D53" s="63"/>
      <c r="E53" s="63"/>
      <c r="F53" s="63"/>
      <c r="G53" s="62"/>
      <c r="H53" s="63"/>
      <c r="I53" s="63"/>
      <c r="J53" s="63"/>
      <c r="K53" s="97"/>
      <c r="L53" s="97"/>
      <c r="M53" s="97"/>
      <c r="N53" s="97"/>
      <c r="O53" s="97"/>
      <c r="P53" s="63"/>
      <c r="Q53" s="63"/>
      <c r="R53" s="63"/>
      <c r="S53" s="63"/>
      <c r="T53" s="52">
        <v>2500</v>
      </c>
      <c r="U53" s="14"/>
      <c r="V53" s="14"/>
      <c r="W53" s="14"/>
      <c r="X53" s="14"/>
      <c r="Y53" s="14"/>
      <c r="Z53" s="13"/>
      <c r="AA53" s="13"/>
    </row>
    <row r="54" spans="1:27" x14ac:dyDescent="0.2">
      <c r="A54" s="79"/>
      <c r="B54" s="80" t="s">
        <v>34</v>
      </c>
      <c r="C54" s="95">
        <v>2620</v>
      </c>
      <c r="D54" s="63"/>
      <c r="E54" s="63"/>
      <c r="F54" s="98"/>
      <c r="G54" s="62"/>
      <c r="H54" s="98"/>
      <c r="I54" s="63"/>
      <c r="J54" s="63"/>
      <c r="K54" s="97"/>
      <c r="L54" s="97"/>
      <c r="M54" s="97"/>
      <c r="N54" s="97"/>
      <c r="O54" s="97"/>
      <c r="P54" s="63"/>
      <c r="Q54" s="63"/>
      <c r="R54" s="63"/>
      <c r="S54" s="63"/>
      <c r="T54" s="52">
        <f t="shared" si="1"/>
        <v>2620</v>
      </c>
      <c r="U54" s="14"/>
      <c r="V54" s="14"/>
      <c r="W54" s="14"/>
      <c r="X54" s="14"/>
      <c r="Y54" s="14"/>
      <c r="Z54" s="13"/>
      <c r="AA54" s="13"/>
    </row>
    <row r="55" spans="1:27" x14ac:dyDescent="0.2">
      <c r="A55" s="79"/>
      <c r="B55" s="80" t="s">
        <v>73</v>
      </c>
      <c r="C55" s="95">
        <v>200054</v>
      </c>
      <c r="D55" s="63"/>
      <c r="E55" s="63"/>
      <c r="F55" s="98"/>
      <c r="G55" s="62"/>
      <c r="H55" s="98"/>
      <c r="I55" s="63"/>
      <c r="J55" s="63"/>
      <c r="K55" s="97"/>
      <c r="L55" s="97"/>
      <c r="M55" s="97"/>
      <c r="N55" s="97"/>
      <c r="O55" s="97"/>
      <c r="P55" s="63"/>
      <c r="Q55" s="63"/>
      <c r="R55" s="63"/>
      <c r="S55" s="63"/>
      <c r="T55" s="52">
        <f t="shared" si="1"/>
        <v>200054</v>
      </c>
      <c r="U55" s="14"/>
      <c r="V55" s="14"/>
      <c r="W55" s="14"/>
      <c r="X55" s="14"/>
      <c r="Y55" s="14"/>
      <c r="Z55" s="13"/>
      <c r="AA55" s="13"/>
    </row>
    <row r="56" spans="1:27" x14ac:dyDescent="0.2">
      <c r="A56" s="79"/>
      <c r="B56" s="80" t="s">
        <v>75</v>
      </c>
      <c r="C56" s="95">
        <v>107000</v>
      </c>
      <c r="D56" s="63"/>
      <c r="E56" s="63"/>
      <c r="F56" s="98"/>
      <c r="G56" s="62"/>
      <c r="H56" s="98"/>
      <c r="I56" s="63"/>
      <c r="J56" s="63"/>
      <c r="K56" s="97"/>
      <c r="L56" s="97"/>
      <c r="M56" s="97"/>
      <c r="N56" s="97"/>
      <c r="O56" s="97"/>
      <c r="P56" s="63"/>
      <c r="Q56" s="63"/>
      <c r="R56" s="63"/>
      <c r="S56" s="63"/>
      <c r="T56" s="52">
        <f t="shared" si="1"/>
        <v>107000</v>
      </c>
      <c r="U56" s="14"/>
      <c r="V56" s="14"/>
      <c r="W56" s="14"/>
      <c r="X56" s="14"/>
      <c r="Y56" s="14"/>
      <c r="Z56" s="13"/>
      <c r="AA56" s="13"/>
    </row>
    <row r="57" spans="1:27" x14ac:dyDescent="0.2">
      <c r="A57" s="79"/>
      <c r="B57" s="80" t="s">
        <v>69</v>
      </c>
      <c r="C57" s="63">
        <v>147315</v>
      </c>
      <c r="D57" s="63"/>
      <c r="E57" s="63"/>
      <c r="F57" s="98"/>
      <c r="G57" s="62"/>
      <c r="H57" s="98"/>
      <c r="I57" s="63"/>
      <c r="J57" s="63"/>
      <c r="K57" s="97"/>
      <c r="L57" s="97"/>
      <c r="M57" s="97"/>
      <c r="N57" s="97"/>
      <c r="O57" s="97"/>
      <c r="P57" s="63"/>
      <c r="Q57" s="63"/>
      <c r="R57" s="63"/>
      <c r="S57" s="63"/>
      <c r="T57" s="52">
        <f t="shared" si="1"/>
        <v>147315</v>
      </c>
      <c r="U57" s="14"/>
      <c r="V57" s="14"/>
      <c r="W57" s="14"/>
      <c r="X57" s="14"/>
      <c r="Y57" s="14"/>
      <c r="Z57" s="13"/>
      <c r="AA57" s="13"/>
    </row>
    <row r="58" spans="1:27" x14ac:dyDescent="0.2">
      <c r="A58" s="79"/>
      <c r="B58" s="80" t="s">
        <v>21</v>
      </c>
      <c r="C58" s="60">
        <v>15000</v>
      </c>
      <c r="D58" s="60"/>
      <c r="E58" s="60"/>
      <c r="F58" s="99"/>
      <c r="G58" s="62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6"/>
      <c r="T58" s="52">
        <f t="shared" si="1"/>
        <v>15000</v>
      </c>
      <c r="U58" s="14"/>
      <c r="V58" s="14"/>
      <c r="W58" s="14"/>
      <c r="X58" s="14"/>
      <c r="Y58" s="14"/>
      <c r="Z58" s="13"/>
      <c r="AA58" s="13"/>
    </row>
    <row r="59" spans="1:27" x14ac:dyDescent="0.2">
      <c r="A59" s="100"/>
      <c r="B59" s="101" t="s">
        <v>19</v>
      </c>
      <c r="C59" s="102"/>
      <c r="D59" s="102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2">
        <f>SUM(T46+T47+T48+T49+T50+T51+T52+T53+T54+T55+T56+T57+T58)</f>
        <v>2348501.7549999999</v>
      </c>
      <c r="U59" s="16"/>
      <c r="V59" s="16"/>
      <c r="W59" s="16"/>
      <c r="X59" s="16"/>
      <c r="Y59" s="16"/>
      <c r="Z59" s="13"/>
      <c r="AA59" s="13"/>
    </row>
    <row r="60" spans="1:27" x14ac:dyDescent="0.2">
      <c r="A60" s="103"/>
      <c r="B60" s="104" t="s">
        <v>70</v>
      </c>
      <c r="C60" s="105"/>
      <c r="D60" s="105"/>
      <c r="E60" s="105"/>
      <c r="F60" s="105"/>
      <c r="G60" s="106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7"/>
      <c r="S60" s="105"/>
      <c r="T60" s="108"/>
      <c r="U60" s="13"/>
      <c r="V60" s="13"/>
      <c r="W60" s="13"/>
      <c r="X60" s="13"/>
      <c r="Y60" s="13"/>
    </row>
    <row r="61" spans="1:27" x14ac:dyDescent="0.2">
      <c r="A61" s="33"/>
      <c r="B61" s="33"/>
      <c r="G61" s="40"/>
    </row>
    <row r="62" spans="1:27" x14ac:dyDescent="0.2">
      <c r="A62" s="14"/>
      <c r="B62" s="14"/>
      <c r="C62" s="13"/>
      <c r="D62" s="13"/>
      <c r="E62" s="13"/>
      <c r="F62" s="13"/>
      <c r="G62" s="13"/>
      <c r="H62" s="13"/>
      <c r="I62" s="13"/>
      <c r="J62" s="13"/>
    </row>
    <row r="63" spans="1:27" x14ac:dyDescent="0.2">
      <c r="A63" s="32"/>
      <c r="B63" s="14"/>
      <c r="C63" s="41"/>
      <c r="D63" s="13"/>
      <c r="E63" s="13"/>
      <c r="F63" s="41"/>
      <c r="G63" s="41"/>
      <c r="H63" s="13"/>
      <c r="I63" s="13"/>
      <c r="J63" s="13"/>
      <c r="R63" s="43"/>
      <c r="T63" s="20"/>
    </row>
    <row r="64" spans="1:27" ht="18.75" x14ac:dyDescent="0.3">
      <c r="A64" s="21"/>
      <c r="B64" s="22"/>
      <c r="C64" s="23"/>
      <c r="D64" s="24"/>
      <c r="E64" s="24"/>
      <c r="F64" s="42"/>
      <c r="G64" s="42"/>
      <c r="H64" s="24"/>
      <c r="I64" s="24"/>
      <c r="J64" s="24"/>
      <c r="K64" s="4"/>
      <c r="L64" s="4"/>
      <c r="M64" s="4"/>
      <c r="N64" s="4"/>
      <c r="O64" s="4"/>
      <c r="P64" s="4"/>
      <c r="Q64" s="4"/>
      <c r="R64" s="44"/>
      <c r="S64" s="4"/>
      <c r="T64" s="4"/>
    </row>
    <row r="65" spans="1:20" x14ac:dyDescent="0.2">
      <c r="A65" s="22"/>
      <c r="B65" s="22"/>
      <c r="C65" s="25"/>
      <c r="D65" s="24"/>
      <c r="E65" s="24"/>
      <c r="F65" s="24"/>
      <c r="G65" s="24"/>
      <c r="H65" s="24"/>
      <c r="I65" s="24"/>
      <c r="J65" s="2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">
      <c r="A66" s="115"/>
      <c r="B66" s="115"/>
      <c r="C66" s="118"/>
      <c r="D66" s="118"/>
      <c r="E66" s="117"/>
      <c r="F66" s="117"/>
      <c r="G66" s="117"/>
      <c r="H66" s="117"/>
      <c r="I66" s="24"/>
      <c r="J66" s="2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">
      <c r="A67" s="115"/>
      <c r="B67" s="115"/>
      <c r="C67" s="116"/>
      <c r="D67" s="116"/>
      <c r="E67" s="116"/>
      <c r="F67" s="116"/>
      <c r="G67" s="114"/>
      <c r="H67" s="114"/>
      <c r="I67" s="24"/>
      <c r="J67" s="2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">
      <c r="A68" s="115"/>
      <c r="B68" s="115"/>
      <c r="C68" s="116"/>
      <c r="D68" s="116"/>
      <c r="E68" s="116"/>
      <c r="F68" s="116"/>
      <c r="G68" s="114"/>
      <c r="H68" s="114"/>
      <c r="I68" s="26"/>
      <c r="J68" s="26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">
      <c r="A69" s="115"/>
      <c r="B69" s="115"/>
      <c r="C69" s="116"/>
      <c r="D69" s="116"/>
      <c r="E69" s="116"/>
      <c r="F69" s="116"/>
      <c r="G69" s="114"/>
      <c r="H69" s="114"/>
      <c r="I69" s="24"/>
      <c r="J69" s="2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115"/>
      <c r="B70" s="115"/>
      <c r="C70" s="116"/>
      <c r="D70" s="116"/>
      <c r="E70" s="116"/>
      <c r="F70" s="116"/>
      <c r="G70" s="114"/>
      <c r="H70" s="114"/>
      <c r="I70" s="27"/>
      <c r="J70" s="27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x14ac:dyDescent="0.2">
      <c r="A71" s="115"/>
      <c r="B71" s="115"/>
      <c r="C71" s="116"/>
      <c r="D71" s="116"/>
      <c r="E71" s="135"/>
      <c r="F71" s="135"/>
      <c r="G71" s="114"/>
      <c r="H71" s="114"/>
      <c r="I71" s="28"/>
      <c r="J71" s="28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">
      <c r="A72" s="132"/>
      <c r="B72" s="132"/>
      <c r="C72" s="133"/>
      <c r="D72" s="133"/>
      <c r="E72" s="133"/>
      <c r="F72" s="133"/>
      <c r="G72" s="134"/>
      <c r="H72" s="134"/>
      <c r="I72" s="24"/>
      <c r="J72" s="2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22"/>
      <c r="B73" s="29"/>
      <c r="C73" s="30"/>
      <c r="D73" s="31"/>
      <c r="E73" s="24"/>
      <c r="F73" s="24"/>
      <c r="G73" s="24"/>
      <c r="H73" s="24"/>
      <c r="I73" s="24"/>
      <c r="J73" s="2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22"/>
      <c r="B74" s="22"/>
      <c r="C74" s="30"/>
      <c r="D74" s="31"/>
      <c r="E74" s="24"/>
      <c r="F74" s="24"/>
      <c r="G74" s="24"/>
      <c r="H74" s="24"/>
      <c r="I74" s="24"/>
      <c r="J74" s="2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B75" s="9"/>
      <c r="C75" s="6"/>
      <c r="D75" s="5"/>
      <c r="E75" s="4"/>
      <c r="F75" s="4"/>
      <c r="G75" s="2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">
      <c r="A76" s="9"/>
      <c r="B76" s="9"/>
      <c r="C76" s="6"/>
      <c r="D76" s="5"/>
      <c r="E76" s="4"/>
      <c r="F76" s="4"/>
      <c r="G76" s="2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">
      <c r="A77" s="9"/>
      <c r="B77" s="9"/>
      <c r="C77" s="6"/>
      <c r="D77" s="5"/>
      <c r="E77" s="4"/>
      <c r="F77" s="4"/>
      <c r="G77" s="2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">
      <c r="A78" s="119"/>
      <c r="B78" s="119"/>
      <c r="C78" s="6"/>
      <c r="D78" s="4"/>
      <c r="E78" s="4"/>
      <c r="F78" s="4"/>
      <c r="G78" s="2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">
      <c r="A79" s="120"/>
      <c r="B79" s="121"/>
      <c r="C79" s="6"/>
      <c r="D79" s="7"/>
      <c r="E79" s="4"/>
      <c r="F79" s="4"/>
      <c r="G79" s="2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">
      <c r="A80" s="120"/>
      <c r="B80" s="121"/>
      <c r="C80" s="6"/>
      <c r="D80" s="7"/>
      <c r="E80" s="4"/>
      <c r="F80" s="4"/>
      <c r="G80" s="2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">
      <c r="A81" s="119"/>
      <c r="B81" s="119"/>
      <c r="C81" s="6"/>
      <c r="D81" s="7"/>
      <c r="E81" s="4"/>
      <c r="F81" s="4"/>
      <c r="G81" s="2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2">
      <c r="A82" s="4"/>
      <c r="B82" s="4"/>
      <c r="C82" s="4"/>
      <c r="D82" s="4"/>
      <c r="E82" s="4"/>
      <c r="F82" s="4"/>
      <c r="G82" s="2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2">
      <c r="A83" s="4"/>
      <c r="B83" s="3"/>
      <c r="C83" s="8"/>
      <c r="D83" s="4"/>
      <c r="E83" s="4"/>
      <c r="F83" s="4"/>
      <c r="G83" s="2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">
      <c r="A84" s="4"/>
      <c r="B84" s="4"/>
      <c r="C84" s="4"/>
      <c r="D84" s="4"/>
      <c r="E84" s="4"/>
      <c r="F84" s="4"/>
      <c r="G84" s="2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">
      <c r="A85" s="4"/>
      <c r="B85" s="4"/>
      <c r="C85" s="4"/>
      <c r="D85" s="4"/>
      <c r="E85" s="4"/>
      <c r="F85" s="4"/>
      <c r="G85" s="2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2">
      <c r="A86" s="4"/>
      <c r="B86" s="4"/>
      <c r="C86" s="4"/>
      <c r="D86" s="4"/>
      <c r="E86" s="4"/>
      <c r="F86" s="4"/>
      <c r="G86" s="2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2">
      <c r="A87" s="4"/>
      <c r="B87" s="4"/>
      <c r="C87" s="4"/>
      <c r="D87" s="4"/>
      <c r="E87" s="4"/>
      <c r="F87" s="4"/>
      <c r="G87" s="2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4"/>
      <c r="B88" s="4"/>
      <c r="C88" s="4"/>
      <c r="D88" s="4"/>
      <c r="E88" s="4"/>
      <c r="F88" s="4"/>
      <c r="G88" s="2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2">
      <c r="A89" s="4"/>
      <c r="B89" s="4"/>
      <c r="C89" s="4"/>
      <c r="D89" s="4"/>
      <c r="E89" s="4"/>
      <c r="F89" s="4"/>
      <c r="G89" s="2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2">
      <c r="A90" s="4"/>
      <c r="B90" s="4"/>
      <c r="C90" s="4"/>
      <c r="D90" s="4"/>
      <c r="E90" s="4"/>
      <c r="F90" s="4"/>
      <c r="G90" s="2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2">
      <c r="A91" s="4"/>
      <c r="B91" s="4"/>
      <c r="C91" s="4"/>
      <c r="D91" s="4"/>
      <c r="E91" s="4"/>
      <c r="F91" s="4"/>
      <c r="G91" s="2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x14ac:dyDescent="0.2">
      <c r="G92" s="40"/>
    </row>
    <row r="93" spans="1:20" x14ac:dyDescent="0.2">
      <c r="G93" s="40"/>
    </row>
    <row r="94" spans="1:20" x14ac:dyDescent="0.2">
      <c r="G94" s="40"/>
    </row>
    <row r="95" spans="1:20" x14ac:dyDescent="0.2">
      <c r="G95" s="40"/>
    </row>
    <row r="96" spans="1:20" x14ac:dyDescent="0.2">
      <c r="G96" s="40"/>
    </row>
    <row r="97" spans="7:7" x14ac:dyDescent="0.2">
      <c r="G97" s="40"/>
    </row>
    <row r="98" spans="7:7" x14ac:dyDescent="0.2">
      <c r="G98" s="39"/>
    </row>
    <row r="99" spans="7:7" x14ac:dyDescent="0.2">
      <c r="G99" s="39"/>
    </row>
    <row r="100" spans="7:7" x14ac:dyDescent="0.2">
      <c r="G100" s="39"/>
    </row>
    <row r="101" spans="7:7" x14ac:dyDescent="0.2">
      <c r="G101" s="39"/>
    </row>
    <row r="102" spans="7:7" x14ac:dyDescent="0.2">
      <c r="G102" s="39"/>
    </row>
    <row r="103" spans="7:7" x14ac:dyDescent="0.2">
      <c r="G103" s="39"/>
    </row>
    <row r="104" spans="7:7" x14ac:dyDescent="0.2">
      <c r="G104" s="39"/>
    </row>
    <row r="105" spans="7:7" x14ac:dyDescent="0.2">
      <c r="G105" s="39"/>
    </row>
    <row r="106" spans="7:7" x14ac:dyDescent="0.2">
      <c r="G106" s="39"/>
    </row>
    <row r="107" spans="7:7" x14ac:dyDescent="0.2">
      <c r="G107" s="39"/>
    </row>
    <row r="108" spans="7:7" x14ac:dyDescent="0.2">
      <c r="G108" s="39"/>
    </row>
    <row r="109" spans="7:7" x14ac:dyDescent="0.2">
      <c r="G109" s="39"/>
    </row>
    <row r="110" spans="7:7" x14ac:dyDescent="0.2">
      <c r="G110" s="39"/>
    </row>
    <row r="111" spans="7:7" x14ac:dyDescent="0.2">
      <c r="G111" s="39"/>
    </row>
    <row r="112" spans="7:7" x14ac:dyDescent="0.2">
      <c r="G112" s="39"/>
    </row>
    <row r="113" spans="7:7" x14ac:dyDescent="0.2">
      <c r="G113" s="39"/>
    </row>
    <row r="114" spans="7:7" x14ac:dyDescent="0.2">
      <c r="G114" s="39"/>
    </row>
    <row r="115" spans="7:7" x14ac:dyDescent="0.2">
      <c r="G115" s="39"/>
    </row>
    <row r="116" spans="7:7" x14ac:dyDescent="0.2">
      <c r="G116" s="39"/>
    </row>
    <row r="117" spans="7:7" x14ac:dyDescent="0.2">
      <c r="G117" s="39"/>
    </row>
    <row r="118" spans="7:7" x14ac:dyDescent="0.2">
      <c r="G118" s="39"/>
    </row>
    <row r="119" spans="7:7" x14ac:dyDescent="0.2">
      <c r="G119" s="39"/>
    </row>
    <row r="120" spans="7:7" x14ac:dyDescent="0.2">
      <c r="G120" s="39"/>
    </row>
    <row r="121" spans="7:7" x14ac:dyDescent="0.2">
      <c r="G121" s="39"/>
    </row>
    <row r="122" spans="7:7" x14ac:dyDescent="0.2">
      <c r="G122" s="39"/>
    </row>
    <row r="123" spans="7:7" x14ac:dyDescent="0.2">
      <c r="G123" s="39"/>
    </row>
    <row r="124" spans="7:7" x14ac:dyDescent="0.2">
      <c r="G124" s="39"/>
    </row>
    <row r="125" spans="7:7" x14ac:dyDescent="0.2">
      <c r="G125" s="39"/>
    </row>
    <row r="126" spans="7:7" x14ac:dyDescent="0.2">
      <c r="G126" s="39"/>
    </row>
    <row r="127" spans="7:7" x14ac:dyDescent="0.2">
      <c r="G127" s="39"/>
    </row>
    <row r="128" spans="7:7" x14ac:dyDescent="0.2">
      <c r="G128" s="39"/>
    </row>
    <row r="129" spans="7:7" x14ac:dyDescent="0.2">
      <c r="G129" s="39"/>
    </row>
    <row r="130" spans="7:7" x14ac:dyDescent="0.2">
      <c r="G130" s="39"/>
    </row>
    <row r="131" spans="7:7" x14ac:dyDescent="0.2">
      <c r="G131" s="39"/>
    </row>
    <row r="132" spans="7:7" x14ac:dyDescent="0.2">
      <c r="G132" s="39"/>
    </row>
    <row r="133" spans="7:7" x14ac:dyDescent="0.2">
      <c r="G133" s="39"/>
    </row>
    <row r="134" spans="7:7" x14ac:dyDescent="0.2">
      <c r="G134" s="39"/>
    </row>
    <row r="135" spans="7:7" x14ac:dyDescent="0.2">
      <c r="G135" s="39"/>
    </row>
    <row r="136" spans="7:7" x14ac:dyDescent="0.2">
      <c r="G136" s="39"/>
    </row>
    <row r="137" spans="7:7" x14ac:dyDescent="0.2">
      <c r="G137" s="39"/>
    </row>
    <row r="138" spans="7:7" x14ac:dyDescent="0.2">
      <c r="G138" s="39"/>
    </row>
    <row r="139" spans="7:7" x14ac:dyDescent="0.2">
      <c r="G139" s="39"/>
    </row>
    <row r="140" spans="7:7" x14ac:dyDescent="0.2">
      <c r="G140" s="39"/>
    </row>
    <row r="141" spans="7:7" x14ac:dyDescent="0.2">
      <c r="G141" s="39"/>
    </row>
    <row r="142" spans="7:7" x14ac:dyDescent="0.2">
      <c r="G142" s="39"/>
    </row>
    <row r="143" spans="7:7" x14ac:dyDescent="0.2">
      <c r="G143" s="39"/>
    </row>
    <row r="144" spans="7:7" x14ac:dyDescent="0.2">
      <c r="G144" s="39"/>
    </row>
    <row r="145" spans="7:7" x14ac:dyDescent="0.2">
      <c r="G145" s="39"/>
    </row>
    <row r="146" spans="7:7" x14ac:dyDescent="0.2">
      <c r="G146" s="39"/>
    </row>
    <row r="147" spans="7:7" x14ac:dyDescent="0.2">
      <c r="G147" s="39"/>
    </row>
    <row r="148" spans="7:7" x14ac:dyDescent="0.2">
      <c r="G148" s="39"/>
    </row>
    <row r="149" spans="7:7" x14ac:dyDescent="0.2">
      <c r="G149" s="39"/>
    </row>
    <row r="150" spans="7:7" x14ac:dyDescent="0.2">
      <c r="G150" s="39"/>
    </row>
    <row r="151" spans="7:7" x14ac:dyDescent="0.2">
      <c r="G151" s="39"/>
    </row>
    <row r="152" spans="7:7" x14ac:dyDescent="0.2">
      <c r="G152" s="39"/>
    </row>
    <row r="153" spans="7:7" x14ac:dyDescent="0.2">
      <c r="G153" s="39"/>
    </row>
    <row r="154" spans="7:7" x14ac:dyDescent="0.2">
      <c r="G154" s="39"/>
    </row>
    <row r="155" spans="7:7" x14ac:dyDescent="0.2">
      <c r="G155" s="39"/>
    </row>
    <row r="156" spans="7:7" x14ac:dyDescent="0.2">
      <c r="G156" s="39"/>
    </row>
    <row r="157" spans="7:7" x14ac:dyDescent="0.2">
      <c r="G157" s="39"/>
    </row>
    <row r="158" spans="7:7" x14ac:dyDescent="0.2">
      <c r="G158" s="39"/>
    </row>
    <row r="159" spans="7:7" x14ac:dyDescent="0.2">
      <c r="G159" s="39"/>
    </row>
    <row r="160" spans="7:7" x14ac:dyDescent="0.2">
      <c r="G160" s="39"/>
    </row>
    <row r="161" spans="7:7" x14ac:dyDescent="0.2">
      <c r="G161" s="39"/>
    </row>
    <row r="162" spans="7:7" x14ac:dyDescent="0.2">
      <c r="G162" s="39"/>
    </row>
    <row r="163" spans="7:7" x14ac:dyDescent="0.2">
      <c r="G163" s="39"/>
    </row>
    <row r="164" spans="7:7" x14ac:dyDescent="0.2">
      <c r="G164" s="39"/>
    </row>
    <row r="165" spans="7:7" x14ac:dyDescent="0.2">
      <c r="G165" s="39"/>
    </row>
    <row r="166" spans="7:7" x14ac:dyDescent="0.2">
      <c r="G166" s="39"/>
    </row>
    <row r="167" spans="7:7" x14ac:dyDescent="0.2">
      <c r="G167" s="39"/>
    </row>
    <row r="168" spans="7:7" x14ac:dyDescent="0.2">
      <c r="G168" s="39"/>
    </row>
    <row r="169" spans="7:7" x14ac:dyDescent="0.2">
      <c r="G169" s="39"/>
    </row>
    <row r="170" spans="7:7" x14ac:dyDescent="0.2">
      <c r="G170" s="39"/>
    </row>
    <row r="171" spans="7:7" x14ac:dyDescent="0.2">
      <c r="G171" s="39"/>
    </row>
    <row r="172" spans="7:7" x14ac:dyDescent="0.2">
      <c r="G172" s="39"/>
    </row>
    <row r="173" spans="7:7" x14ac:dyDescent="0.2">
      <c r="G173" s="39"/>
    </row>
    <row r="174" spans="7:7" x14ac:dyDescent="0.2">
      <c r="G174" s="39"/>
    </row>
    <row r="175" spans="7:7" x14ac:dyDescent="0.2">
      <c r="G175" s="39"/>
    </row>
    <row r="176" spans="7:7" x14ac:dyDescent="0.2">
      <c r="G176" s="39"/>
    </row>
    <row r="177" spans="7:7" x14ac:dyDescent="0.2">
      <c r="G177" s="39"/>
    </row>
    <row r="178" spans="7:7" x14ac:dyDescent="0.2">
      <c r="G178" s="39"/>
    </row>
    <row r="179" spans="7:7" x14ac:dyDescent="0.2">
      <c r="G179" s="39"/>
    </row>
    <row r="180" spans="7:7" x14ac:dyDescent="0.2">
      <c r="G180" s="39"/>
    </row>
    <row r="181" spans="7:7" x14ac:dyDescent="0.2">
      <c r="G181" s="39"/>
    </row>
    <row r="182" spans="7:7" x14ac:dyDescent="0.2">
      <c r="G182" s="39"/>
    </row>
    <row r="183" spans="7:7" x14ac:dyDescent="0.2">
      <c r="G183" s="39"/>
    </row>
    <row r="184" spans="7:7" x14ac:dyDescent="0.2">
      <c r="G184" s="39"/>
    </row>
    <row r="185" spans="7:7" x14ac:dyDescent="0.2">
      <c r="G185" s="39"/>
    </row>
    <row r="186" spans="7:7" x14ac:dyDescent="0.2">
      <c r="G186" s="39"/>
    </row>
    <row r="187" spans="7:7" x14ac:dyDescent="0.2">
      <c r="G187" s="39"/>
    </row>
    <row r="188" spans="7:7" x14ac:dyDescent="0.2">
      <c r="G188" s="39"/>
    </row>
    <row r="189" spans="7:7" x14ac:dyDescent="0.2">
      <c r="G189" s="39"/>
    </row>
    <row r="190" spans="7:7" x14ac:dyDescent="0.2">
      <c r="G190" s="39"/>
    </row>
    <row r="191" spans="7:7" x14ac:dyDescent="0.2">
      <c r="G191" s="39"/>
    </row>
    <row r="192" spans="7:7" x14ac:dyDescent="0.2">
      <c r="G192" s="39"/>
    </row>
    <row r="193" spans="7:7" x14ac:dyDescent="0.2">
      <c r="G193" s="39"/>
    </row>
    <row r="194" spans="7:7" x14ac:dyDescent="0.2">
      <c r="G194" s="39"/>
    </row>
    <row r="195" spans="7:7" x14ac:dyDescent="0.2">
      <c r="G195" s="39"/>
    </row>
    <row r="196" spans="7:7" x14ac:dyDescent="0.2">
      <c r="G196" s="39"/>
    </row>
    <row r="197" spans="7:7" x14ac:dyDescent="0.2">
      <c r="G197" s="39"/>
    </row>
    <row r="198" spans="7:7" x14ac:dyDescent="0.2">
      <c r="G198" s="39"/>
    </row>
    <row r="199" spans="7:7" x14ac:dyDescent="0.2">
      <c r="G199" s="39"/>
    </row>
    <row r="200" spans="7:7" x14ac:dyDescent="0.2">
      <c r="G200" s="39"/>
    </row>
    <row r="201" spans="7:7" x14ac:dyDescent="0.2">
      <c r="G201" s="39"/>
    </row>
    <row r="202" spans="7:7" x14ac:dyDescent="0.2">
      <c r="G202" s="39"/>
    </row>
    <row r="203" spans="7:7" x14ac:dyDescent="0.2">
      <c r="G203" s="39"/>
    </row>
    <row r="204" spans="7:7" x14ac:dyDescent="0.2">
      <c r="G204" s="39"/>
    </row>
    <row r="205" spans="7:7" x14ac:dyDescent="0.2">
      <c r="G205" s="39"/>
    </row>
    <row r="206" spans="7:7" x14ac:dyDescent="0.2">
      <c r="G206" s="39"/>
    </row>
    <row r="207" spans="7:7" x14ac:dyDescent="0.2">
      <c r="G207" s="39"/>
    </row>
    <row r="208" spans="7:7" x14ac:dyDescent="0.2">
      <c r="G208" s="39"/>
    </row>
    <row r="209" spans="7:7" x14ac:dyDescent="0.2">
      <c r="G209" s="39"/>
    </row>
    <row r="210" spans="7:7" x14ac:dyDescent="0.2">
      <c r="G210" s="39"/>
    </row>
    <row r="211" spans="7:7" x14ac:dyDescent="0.2">
      <c r="G211" s="39"/>
    </row>
    <row r="212" spans="7:7" x14ac:dyDescent="0.2">
      <c r="G212" s="39"/>
    </row>
    <row r="213" spans="7:7" x14ac:dyDescent="0.2">
      <c r="G213" s="39"/>
    </row>
    <row r="214" spans="7:7" x14ac:dyDescent="0.2">
      <c r="G214" s="39"/>
    </row>
    <row r="215" spans="7:7" x14ac:dyDescent="0.2">
      <c r="G215" s="39"/>
    </row>
    <row r="216" spans="7:7" x14ac:dyDescent="0.2">
      <c r="G216" s="39"/>
    </row>
    <row r="217" spans="7:7" x14ac:dyDescent="0.2">
      <c r="G217" s="39"/>
    </row>
    <row r="218" spans="7:7" x14ac:dyDescent="0.2">
      <c r="G218" s="39"/>
    </row>
    <row r="219" spans="7:7" x14ac:dyDescent="0.2">
      <c r="G219" s="39"/>
    </row>
    <row r="220" spans="7:7" x14ac:dyDescent="0.2">
      <c r="G220" s="39"/>
    </row>
    <row r="221" spans="7:7" x14ac:dyDescent="0.2">
      <c r="G221" s="39"/>
    </row>
    <row r="222" spans="7:7" x14ac:dyDescent="0.2">
      <c r="G222" s="39"/>
    </row>
    <row r="223" spans="7:7" x14ac:dyDescent="0.2">
      <c r="G223" s="39"/>
    </row>
    <row r="224" spans="7:7" x14ac:dyDescent="0.2">
      <c r="G224" s="39"/>
    </row>
    <row r="225" spans="7:7" x14ac:dyDescent="0.2">
      <c r="G225" s="39"/>
    </row>
    <row r="226" spans="7:7" x14ac:dyDescent="0.2">
      <c r="G226" s="39"/>
    </row>
    <row r="227" spans="7:7" x14ac:dyDescent="0.2">
      <c r="G227" s="39"/>
    </row>
    <row r="228" spans="7:7" x14ac:dyDescent="0.2">
      <c r="G228" s="39"/>
    </row>
    <row r="229" spans="7:7" x14ac:dyDescent="0.2">
      <c r="G229" s="39"/>
    </row>
    <row r="230" spans="7:7" x14ac:dyDescent="0.2">
      <c r="G230" s="39"/>
    </row>
    <row r="231" spans="7:7" x14ac:dyDescent="0.2">
      <c r="G231" s="39"/>
    </row>
    <row r="232" spans="7:7" x14ac:dyDescent="0.2">
      <c r="G232" s="39"/>
    </row>
    <row r="233" spans="7:7" x14ac:dyDescent="0.2">
      <c r="G233" s="39"/>
    </row>
    <row r="234" spans="7:7" x14ac:dyDescent="0.2">
      <c r="G234" s="39"/>
    </row>
    <row r="235" spans="7:7" x14ac:dyDescent="0.2">
      <c r="G235" s="39"/>
    </row>
    <row r="236" spans="7:7" x14ac:dyDescent="0.2">
      <c r="G236" s="39"/>
    </row>
    <row r="237" spans="7:7" x14ac:dyDescent="0.2">
      <c r="G237" s="39"/>
    </row>
    <row r="238" spans="7:7" x14ac:dyDescent="0.2">
      <c r="G238" s="39"/>
    </row>
    <row r="239" spans="7:7" x14ac:dyDescent="0.2">
      <c r="G239" s="39"/>
    </row>
    <row r="240" spans="7:7" x14ac:dyDescent="0.2">
      <c r="G240" s="39"/>
    </row>
    <row r="241" spans="7:7" x14ac:dyDescent="0.2">
      <c r="G241" s="39"/>
    </row>
    <row r="242" spans="7:7" x14ac:dyDescent="0.2">
      <c r="G242" s="39"/>
    </row>
    <row r="243" spans="7:7" x14ac:dyDescent="0.2">
      <c r="G243" s="39"/>
    </row>
    <row r="244" spans="7:7" x14ac:dyDescent="0.2">
      <c r="G244" s="39"/>
    </row>
    <row r="245" spans="7:7" x14ac:dyDescent="0.2">
      <c r="G245" s="39"/>
    </row>
    <row r="246" spans="7:7" x14ac:dyDescent="0.2">
      <c r="G246" s="39"/>
    </row>
    <row r="247" spans="7:7" x14ac:dyDescent="0.2">
      <c r="G247" s="39"/>
    </row>
    <row r="248" spans="7:7" x14ac:dyDescent="0.2">
      <c r="G248" s="39"/>
    </row>
    <row r="249" spans="7:7" x14ac:dyDescent="0.2">
      <c r="G249" s="39"/>
    </row>
    <row r="250" spans="7:7" x14ac:dyDescent="0.2">
      <c r="G250" s="39"/>
    </row>
    <row r="251" spans="7:7" x14ac:dyDescent="0.2">
      <c r="G251" s="39"/>
    </row>
    <row r="252" spans="7:7" x14ac:dyDescent="0.2">
      <c r="G252" s="39"/>
    </row>
    <row r="253" spans="7:7" x14ac:dyDescent="0.2">
      <c r="G253" s="39"/>
    </row>
    <row r="254" spans="7:7" x14ac:dyDescent="0.2">
      <c r="G254" s="39"/>
    </row>
    <row r="255" spans="7:7" x14ac:dyDescent="0.2">
      <c r="G255" s="39"/>
    </row>
    <row r="256" spans="7:7" x14ac:dyDescent="0.2">
      <c r="G256" s="39"/>
    </row>
    <row r="257" spans="7:7" x14ac:dyDescent="0.2">
      <c r="G257" s="39"/>
    </row>
    <row r="258" spans="7:7" x14ac:dyDescent="0.2">
      <c r="G258" s="39"/>
    </row>
    <row r="259" spans="7:7" x14ac:dyDescent="0.2">
      <c r="G259" s="39"/>
    </row>
    <row r="260" spans="7:7" x14ac:dyDescent="0.2">
      <c r="G260" s="39"/>
    </row>
    <row r="261" spans="7:7" x14ac:dyDescent="0.2">
      <c r="G261" s="39"/>
    </row>
    <row r="262" spans="7:7" x14ac:dyDescent="0.2">
      <c r="G262" s="39"/>
    </row>
    <row r="263" spans="7:7" x14ac:dyDescent="0.2">
      <c r="G263" s="39"/>
    </row>
    <row r="264" spans="7:7" x14ac:dyDescent="0.2">
      <c r="G264" s="39"/>
    </row>
    <row r="265" spans="7:7" x14ac:dyDescent="0.2">
      <c r="G265" s="39"/>
    </row>
    <row r="266" spans="7:7" x14ac:dyDescent="0.2">
      <c r="G266" s="39"/>
    </row>
    <row r="267" spans="7:7" x14ac:dyDescent="0.2">
      <c r="G267" s="39"/>
    </row>
    <row r="268" spans="7:7" x14ac:dyDescent="0.2">
      <c r="G268" s="39"/>
    </row>
    <row r="269" spans="7:7" x14ac:dyDescent="0.2">
      <c r="G269" s="39"/>
    </row>
    <row r="270" spans="7:7" x14ac:dyDescent="0.2">
      <c r="G270" s="39"/>
    </row>
    <row r="271" spans="7:7" x14ac:dyDescent="0.2">
      <c r="G271" s="39"/>
    </row>
    <row r="272" spans="7:7" x14ac:dyDescent="0.2">
      <c r="G272" s="39"/>
    </row>
    <row r="273" spans="7:7" x14ac:dyDescent="0.2">
      <c r="G273" s="39"/>
    </row>
    <row r="274" spans="7:7" x14ac:dyDescent="0.2">
      <c r="G274" s="39"/>
    </row>
    <row r="275" spans="7:7" x14ac:dyDescent="0.2">
      <c r="G275" s="39"/>
    </row>
    <row r="276" spans="7:7" x14ac:dyDescent="0.2">
      <c r="G276" s="39"/>
    </row>
    <row r="277" spans="7:7" x14ac:dyDescent="0.2">
      <c r="G277" s="39"/>
    </row>
    <row r="278" spans="7:7" x14ac:dyDescent="0.2">
      <c r="G278" s="39"/>
    </row>
    <row r="279" spans="7:7" x14ac:dyDescent="0.2">
      <c r="G279" s="39"/>
    </row>
    <row r="280" spans="7:7" x14ac:dyDescent="0.2">
      <c r="G280" s="39"/>
    </row>
    <row r="281" spans="7:7" x14ac:dyDescent="0.2">
      <c r="G281" s="39"/>
    </row>
    <row r="282" spans="7:7" x14ac:dyDescent="0.2">
      <c r="G282" s="39"/>
    </row>
    <row r="283" spans="7:7" x14ac:dyDescent="0.2">
      <c r="G283" s="39"/>
    </row>
    <row r="284" spans="7:7" x14ac:dyDescent="0.2">
      <c r="G284" s="39"/>
    </row>
    <row r="285" spans="7:7" x14ac:dyDescent="0.2">
      <c r="G285" s="39"/>
    </row>
    <row r="286" spans="7:7" x14ac:dyDescent="0.2">
      <c r="G286" s="39"/>
    </row>
    <row r="287" spans="7:7" x14ac:dyDescent="0.2">
      <c r="G287" s="39"/>
    </row>
    <row r="288" spans="7:7" x14ac:dyDescent="0.2">
      <c r="G288" s="39"/>
    </row>
    <row r="289" spans="7:7" x14ac:dyDescent="0.2">
      <c r="G289" s="39"/>
    </row>
    <row r="290" spans="7:7" x14ac:dyDescent="0.2">
      <c r="G290" s="39"/>
    </row>
    <row r="291" spans="7:7" x14ac:dyDescent="0.2">
      <c r="G291" s="39"/>
    </row>
    <row r="292" spans="7:7" x14ac:dyDescent="0.2">
      <c r="G292" s="39"/>
    </row>
    <row r="293" spans="7:7" x14ac:dyDescent="0.2">
      <c r="G293" s="39"/>
    </row>
    <row r="294" spans="7:7" x14ac:dyDescent="0.2">
      <c r="G294" s="39"/>
    </row>
    <row r="295" spans="7:7" x14ac:dyDescent="0.2">
      <c r="G295" s="39"/>
    </row>
    <row r="296" spans="7:7" x14ac:dyDescent="0.2">
      <c r="G296" s="39"/>
    </row>
    <row r="297" spans="7:7" x14ac:dyDescent="0.2">
      <c r="G297" s="39"/>
    </row>
    <row r="298" spans="7:7" x14ac:dyDescent="0.2">
      <c r="G298" s="39"/>
    </row>
    <row r="299" spans="7:7" x14ac:dyDescent="0.2">
      <c r="G299" s="39"/>
    </row>
    <row r="300" spans="7:7" x14ac:dyDescent="0.2">
      <c r="G300" s="39"/>
    </row>
    <row r="301" spans="7:7" x14ac:dyDescent="0.2">
      <c r="G301" s="39"/>
    </row>
    <row r="302" spans="7:7" x14ac:dyDescent="0.2">
      <c r="G302" s="39"/>
    </row>
    <row r="303" spans="7:7" x14ac:dyDescent="0.2">
      <c r="G303" s="39"/>
    </row>
    <row r="304" spans="7:7" x14ac:dyDescent="0.2">
      <c r="G304" s="39"/>
    </row>
    <row r="305" spans="7:7" x14ac:dyDescent="0.2">
      <c r="G305" s="39"/>
    </row>
    <row r="306" spans="7:7" x14ac:dyDescent="0.2">
      <c r="G306" s="39"/>
    </row>
    <row r="307" spans="7:7" x14ac:dyDescent="0.2">
      <c r="G307" s="39"/>
    </row>
    <row r="308" spans="7:7" x14ac:dyDescent="0.2">
      <c r="G308" s="39"/>
    </row>
    <row r="309" spans="7:7" x14ac:dyDescent="0.2">
      <c r="G309" s="39"/>
    </row>
    <row r="310" spans="7:7" x14ac:dyDescent="0.2">
      <c r="G310" s="39"/>
    </row>
    <row r="311" spans="7:7" x14ac:dyDescent="0.2">
      <c r="G311" s="39"/>
    </row>
    <row r="312" spans="7:7" x14ac:dyDescent="0.2">
      <c r="G312" s="39"/>
    </row>
    <row r="313" spans="7:7" x14ac:dyDescent="0.2">
      <c r="G313" s="39"/>
    </row>
    <row r="314" spans="7:7" x14ac:dyDescent="0.2">
      <c r="G314" s="39"/>
    </row>
    <row r="315" spans="7:7" x14ac:dyDescent="0.2">
      <c r="G315" s="39"/>
    </row>
    <row r="316" spans="7:7" x14ac:dyDescent="0.2">
      <c r="G316" s="39"/>
    </row>
    <row r="317" spans="7:7" x14ac:dyDescent="0.2">
      <c r="G317" s="39"/>
    </row>
    <row r="318" spans="7:7" x14ac:dyDescent="0.2">
      <c r="G318" s="39"/>
    </row>
    <row r="319" spans="7:7" x14ac:dyDescent="0.2">
      <c r="G319" s="39"/>
    </row>
    <row r="320" spans="7:7" x14ac:dyDescent="0.2">
      <c r="G320" s="39"/>
    </row>
    <row r="321" spans="7:7" x14ac:dyDescent="0.2">
      <c r="G321" s="39"/>
    </row>
    <row r="322" spans="7:7" x14ac:dyDescent="0.2">
      <c r="G322" s="39"/>
    </row>
    <row r="323" spans="7:7" x14ac:dyDescent="0.2">
      <c r="G323" s="39"/>
    </row>
    <row r="324" spans="7:7" x14ac:dyDescent="0.2">
      <c r="G324" s="39"/>
    </row>
    <row r="325" spans="7:7" x14ac:dyDescent="0.2">
      <c r="G325" s="39"/>
    </row>
    <row r="326" spans="7:7" x14ac:dyDescent="0.2">
      <c r="G326" s="39"/>
    </row>
    <row r="327" spans="7:7" x14ac:dyDescent="0.2">
      <c r="G327" s="39"/>
    </row>
    <row r="328" spans="7:7" x14ac:dyDescent="0.2">
      <c r="G328" s="39"/>
    </row>
    <row r="329" spans="7:7" x14ac:dyDescent="0.2">
      <c r="G329" s="39"/>
    </row>
    <row r="330" spans="7:7" x14ac:dyDescent="0.2">
      <c r="G330" s="39"/>
    </row>
    <row r="331" spans="7:7" x14ac:dyDescent="0.2">
      <c r="G331" s="39"/>
    </row>
    <row r="332" spans="7:7" x14ac:dyDescent="0.2">
      <c r="G332" s="39"/>
    </row>
    <row r="333" spans="7:7" x14ac:dyDescent="0.2">
      <c r="G333" s="39"/>
    </row>
    <row r="334" spans="7:7" x14ac:dyDescent="0.2">
      <c r="G334" s="39"/>
    </row>
    <row r="335" spans="7:7" x14ac:dyDescent="0.2">
      <c r="G335" s="39"/>
    </row>
    <row r="336" spans="7:7" x14ac:dyDescent="0.2">
      <c r="G336" s="39"/>
    </row>
    <row r="337" spans="7:7" x14ac:dyDescent="0.2">
      <c r="G337" s="39"/>
    </row>
    <row r="338" spans="7:7" x14ac:dyDescent="0.2">
      <c r="G338" s="39"/>
    </row>
    <row r="339" spans="7:7" x14ac:dyDescent="0.2">
      <c r="G339" s="39"/>
    </row>
    <row r="340" spans="7:7" x14ac:dyDescent="0.2">
      <c r="G340" s="39"/>
    </row>
    <row r="341" spans="7:7" x14ac:dyDescent="0.2">
      <c r="G341" s="39"/>
    </row>
    <row r="342" spans="7:7" x14ac:dyDescent="0.2">
      <c r="G342" s="39"/>
    </row>
    <row r="343" spans="7:7" x14ac:dyDescent="0.2">
      <c r="G343" s="39"/>
    </row>
    <row r="344" spans="7:7" x14ac:dyDescent="0.2">
      <c r="G344" s="39"/>
    </row>
    <row r="345" spans="7:7" x14ac:dyDescent="0.2">
      <c r="G345" s="39"/>
    </row>
    <row r="346" spans="7:7" x14ac:dyDescent="0.2">
      <c r="G346" s="39"/>
    </row>
    <row r="347" spans="7:7" x14ac:dyDescent="0.2">
      <c r="G347" s="39"/>
    </row>
    <row r="348" spans="7:7" x14ac:dyDescent="0.2">
      <c r="G348" s="39"/>
    </row>
    <row r="349" spans="7:7" x14ac:dyDescent="0.2">
      <c r="G349" s="39"/>
    </row>
    <row r="350" spans="7:7" x14ac:dyDescent="0.2">
      <c r="G350" s="39"/>
    </row>
    <row r="351" spans="7:7" x14ac:dyDescent="0.2">
      <c r="G351" s="39"/>
    </row>
    <row r="352" spans="7:7" x14ac:dyDescent="0.2">
      <c r="G352" s="39"/>
    </row>
    <row r="353" spans="7:7" x14ac:dyDescent="0.2">
      <c r="G353" s="39"/>
    </row>
    <row r="354" spans="7:7" x14ac:dyDescent="0.2">
      <c r="G354" s="39"/>
    </row>
    <row r="355" spans="7:7" x14ac:dyDescent="0.2">
      <c r="G355" s="39"/>
    </row>
    <row r="356" spans="7:7" x14ac:dyDescent="0.2">
      <c r="G356" s="39"/>
    </row>
    <row r="357" spans="7:7" x14ac:dyDescent="0.2">
      <c r="G357" s="39"/>
    </row>
    <row r="358" spans="7:7" x14ac:dyDescent="0.2">
      <c r="G358" s="39"/>
    </row>
    <row r="359" spans="7:7" x14ac:dyDescent="0.2">
      <c r="G359" s="39"/>
    </row>
    <row r="360" spans="7:7" x14ac:dyDescent="0.2">
      <c r="G360" s="39"/>
    </row>
    <row r="361" spans="7:7" x14ac:dyDescent="0.2">
      <c r="G361" s="39"/>
    </row>
    <row r="362" spans="7:7" x14ac:dyDescent="0.2">
      <c r="G362" s="39"/>
    </row>
    <row r="363" spans="7:7" x14ac:dyDescent="0.2">
      <c r="G363" s="39"/>
    </row>
    <row r="364" spans="7:7" x14ac:dyDescent="0.2">
      <c r="G364" s="39"/>
    </row>
    <row r="365" spans="7:7" x14ac:dyDescent="0.2">
      <c r="G365" s="39"/>
    </row>
    <row r="366" spans="7:7" x14ac:dyDescent="0.2">
      <c r="G366" s="39"/>
    </row>
    <row r="367" spans="7:7" x14ac:dyDescent="0.2">
      <c r="G367" s="39"/>
    </row>
    <row r="368" spans="7:7" x14ac:dyDescent="0.2">
      <c r="G368" s="39"/>
    </row>
    <row r="369" spans="7:7" x14ac:dyDescent="0.2">
      <c r="G369" s="39"/>
    </row>
    <row r="370" spans="7:7" x14ac:dyDescent="0.2">
      <c r="G370" s="39"/>
    </row>
    <row r="371" spans="7:7" x14ac:dyDescent="0.2">
      <c r="G371" s="39"/>
    </row>
    <row r="372" spans="7:7" x14ac:dyDescent="0.2">
      <c r="G372" s="39"/>
    </row>
    <row r="373" spans="7:7" x14ac:dyDescent="0.2">
      <c r="G373" s="39"/>
    </row>
    <row r="374" spans="7:7" x14ac:dyDescent="0.2">
      <c r="G374" s="39"/>
    </row>
    <row r="375" spans="7:7" x14ac:dyDescent="0.2">
      <c r="G375" s="39"/>
    </row>
    <row r="376" spans="7:7" x14ac:dyDescent="0.2">
      <c r="G376" s="39"/>
    </row>
    <row r="377" spans="7:7" x14ac:dyDescent="0.2">
      <c r="G377" s="39"/>
    </row>
    <row r="378" spans="7:7" x14ac:dyDescent="0.2">
      <c r="G378" s="39"/>
    </row>
    <row r="379" spans="7:7" x14ac:dyDescent="0.2">
      <c r="G379" s="39"/>
    </row>
    <row r="380" spans="7:7" x14ac:dyDescent="0.2">
      <c r="G380" s="39"/>
    </row>
    <row r="381" spans="7:7" x14ac:dyDescent="0.2">
      <c r="G381" s="39"/>
    </row>
    <row r="382" spans="7:7" x14ac:dyDescent="0.2">
      <c r="G382" s="39"/>
    </row>
    <row r="383" spans="7:7" x14ac:dyDescent="0.2">
      <c r="G383" s="39"/>
    </row>
    <row r="384" spans="7:7" x14ac:dyDescent="0.2">
      <c r="G384" s="39"/>
    </row>
    <row r="385" spans="7:7" x14ac:dyDescent="0.2">
      <c r="G385" s="39"/>
    </row>
    <row r="386" spans="7:7" x14ac:dyDescent="0.2">
      <c r="G386" s="39"/>
    </row>
    <row r="387" spans="7:7" x14ac:dyDescent="0.2">
      <c r="G387" s="39"/>
    </row>
    <row r="388" spans="7:7" x14ac:dyDescent="0.2">
      <c r="G388" s="39"/>
    </row>
    <row r="389" spans="7:7" x14ac:dyDescent="0.2">
      <c r="G389" s="39"/>
    </row>
    <row r="390" spans="7:7" x14ac:dyDescent="0.2">
      <c r="G390" s="39"/>
    </row>
    <row r="391" spans="7:7" x14ac:dyDescent="0.2">
      <c r="G391" s="39"/>
    </row>
    <row r="392" spans="7:7" x14ac:dyDescent="0.2">
      <c r="G392" s="39"/>
    </row>
    <row r="393" spans="7:7" x14ac:dyDescent="0.2">
      <c r="G393" s="39"/>
    </row>
    <row r="394" spans="7:7" x14ac:dyDescent="0.2">
      <c r="G394" s="39"/>
    </row>
    <row r="395" spans="7:7" x14ac:dyDescent="0.2">
      <c r="G395" s="39"/>
    </row>
    <row r="396" spans="7:7" x14ac:dyDescent="0.2">
      <c r="G396" s="39"/>
    </row>
    <row r="397" spans="7:7" x14ac:dyDescent="0.2">
      <c r="G397" s="39"/>
    </row>
    <row r="398" spans="7:7" x14ac:dyDescent="0.2">
      <c r="G398" s="39"/>
    </row>
    <row r="399" spans="7:7" x14ac:dyDescent="0.2">
      <c r="G399" s="39"/>
    </row>
    <row r="400" spans="7:7" x14ac:dyDescent="0.2">
      <c r="G400" s="39"/>
    </row>
    <row r="401" spans="7:7" x14ac:dyDescent="0.2">
      <c r="G401" s="39"/>
    </row>
    <row r="402" spans="7:7" x14ac:dyDescent="0.2">
      <c r="G402" s="39"/>
    </row>
    <row r="403" spans="7:7" x14ac:dyDescent="0.2">
      <c r="G403" s="39"/>
    </row>
    <row r="404" spans="7:7" x14ac:dyDescent="0.2">
      <c r="G404" s="39"/>
    </row>
    <row r="405" spans="7:7" x14ac:dyDescent="0.2">
      <c r="G405" s="39"/>
    </row>
    <row r="406" spans="7:7" x14ac:dyDescent="0.2">
      <c r="G406" s="39"/>
    </row>
    <row r="407" spans="7:7" x14ac:dyDescent="0.2">
      <c r="G407" s="39"/>
    </row>
    <row r="408" spans="7:7" x14ac:dyDescent="0.2">
      <c r="G408" s="39"/>
    </row>
    <row r="409" spans="7:7" x14ac:dyDescent="0.2">
      <c r="G409" s="39"/>
    </row>
    <row r="410" spans="7:7" x14ac:dyDescent="0.2">
      <c r="G410" s="39"/>
    </row>
    <row r="411" spans="7:7" x14ac:dyDescent="0.2">
      <c r="G411" s="39"/>
    </row>
    <row r="412" spans="7:7" x14ac:dyDescent="0.2">
      <c r="G412" s="39"/>
    </row>
    <row r="413" spans="7:7" x14ac:dyDescent="0.2">
      <c r="G413" s="39"/>
    </row>
    <row r="414" spans="7:7" x14ac:dyDescent="0.2">
      <c r="G414" s="39"/>
    </row>
    <row r="415" spans="7:7" x14ac:dyDescent="0.2">
      <c r="G415" s="39"/>
    </row>
    <row r="416" spans="7:7" x14ac:dyDescent="0.2">
      <c r="G416" s="39"/>
    </row>
    <row r="417" spans="7:7" x14ac:dyDescent="0.2">
      <c r="G417" s="39"/>
    </row>
    <row r="418" spans="7:7" x14ac:dyDescent="0.2">
      <c r="G418" s="39"/>
    </row>
    <row r="419" spans="7:7" x14ac:dyDescent="0.2">
      <c r="G419" s="39"/>
    </row>
    <row r="420" spans="7:7" x14ac:dyDescent="0.2">
      <c r="G420" s="39"/>
    </row>
    <row r="421" spans="7:7" x14ac:dyDescent="0.2">
      <c r="G421" s="39"/>
    </row>
    <row r="422" spans="7:7" x14ac:dyDescent="0.2">
      <c r="G422" s="39"/>
    </row>
    <row r="423" spans="7:7" x14ac:dyDescent="0.2">
      <c r="G423" s="39"/>
    </row>
    <row r="424" spans="7:7" x14ac:dyDescent="0.2">
      <c r="G424" s="39"/>
    </row>
    <row r="425" spans="7:7" x14ac:dyDescent="0.2">
      <c r="G425" s="39"/>
    </row>
    <row r="426" spans="7:7" x14ac:dyDescent="0.2">
      <c r="G426" s="39"/>
    </row>
    <row r="427" spans="7:7" x14ac:dyDescent="0.2">
      <c r="G427" s="39"/>
    </row>
    <row r="428" spans="7:7" x14ac:dyDescent="0.2">
      <c r="G428" s="39"/>
    </row>
    <row r="429" spans="7:7" x14ac:dyDescent="0.2">
      <c r="G429" s="39"/>
    </row>
    <row r="430" spans="7:7" x14ac:dyDescent="0.2">
      <c r="G430" s="39"/>
    </row>
    <row r="431" spans="7:7" x14ac:dyDescent="0.2">
      <c r="G431" s="39"/>
    </row>
    <row r="432" spans="7:7" x14ac:dyDescent="0.2">
      <c r="G432" s="39"/>
    </row>
    <row r="433" spans="7:7" x14ac:dyDescent="0.2">
      <c r="G433" s="39"/>
    </row>
    <row r="434" spans="7:7" x14ac:dyDescent="0.2">
      <c r="G434" s="39"/>
    </row>
    <row r="435" spans="7:7" x14ac:dyDescent="0.2">
      <c r="G435" s="39"/>
    </row>
    <row r="436" spans="7:7" x14ac:dyDescent="0.2">
      <c r="G436" s="39"/>
    </row>
    <row r="437" spans="7:7" x14ac:dyDescent="0.2">
      <c r="G437" s="39"/>
    </row>
    <row r="438" spans="7:7" x14ac:dyDescent="0.2">
      <c r="G438" s="39"/>
    </row>
    <row r="439" spans="7:7" x14ac:dyDescent="0.2">
      <c r="G439" s="39"/>
    </row>
    <row r="440" spans="7:7" x14ac:dyDescent="0.2">
      <c r="G440" s="39"/>
    </row>
    <row r="441" spans="7:7" x14ac:dyDescent="0.2">
      <c r="G441" s="39"/>
    </row>
    <row r="442" spans="7:7" x14ac:dyDescent="0.2">
      <c r="G442" s="39"/>
    </row>
    <row r="443" spans="7:7" x14ac:dyDescent="0.2">
      <c r="G443" s="39"/>
    </row>
    <row r="444" spans="7:7" x14ac:dyDescent="0.2">
      <c r="G444" s="39"/>
    </row>
    <row r="445" spans="7:7" x14ac:dyDescent="0.2">
      <c r="G445" s="39"/>
    </row>
    <row r="446" spans="7:7" x14ac:dyDescent="0.2">
      <c r="G446" s="39"/>
    </row>
    <row r="447" spans="7:7" x14ac:dyDescent="0.2">
      <c r="G447" s="39"/>
    </row>
    <row r="448" spans="7:7" x14ac:dyDescent="0.2">
      <c r="G448" s="39"/>
    </row>
    <row r="449" spans="7:7" x14ac:dyDescent="0.2">
      <c r="G449" s="39"/>
    </row>
    <row r="450" spans="7:7" x14ac:dyDescent="0.2">
      <c r="G450" s="39"/>
    </row>
    <row r="451" spans="7:7" x14ac:dyDescent="0.2">
      <c r="G451" s="39"/>
    </row>
    <row r="452" spans="7:7" x14ac:dyDescent="0.2">
      <c r="G452" s="39"/>
    </row>
    <row r="453" spans="7:7" x14ac:dyDescent="0.2">
      <c r="G453" s="39"/>
    </row>
    <row r="454" spans="7:7" x14ac:dyDescent="0.2">
      <c r="G454" s="39"/>
    </row>
    <row r="455" spans="7:7" x14ac:dyDescent="0.2">
      <c r="G455" s="39"/>
    </row>
    <row r="456" spans="7:7" x14ac:dyDescent="0.2">
      <c r="G456" s="39"/>
    </row>
    <row r="457" spans="7:7" x14ac:dyDescent="0.2">
      <c r="G457" s="39"/>
    </row>
    <row r="458" spans="7:7" x14ac:dyDescent="0.2">
      <c r="G458" s="39"/>
    </row>
    <row r="459" spans="7:7" x14ac:dyDescent="0.2">
      <c r="G459" s="39"/>
    </row>
  </sheetData>
  <pageMargins left="0.7" right="0.7" top="0.75" bottom="0.75" header="0.3" footer="0.3"/>
  <pageSetup paperSize="9" scale="64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 x14ac:dyDescent="0.2"/>
  <cols>
    <col min="1" max="1" width="2.28515625" customWidth="1"/>
  </cols>
  <sheetData/>
  <phoneticPr fontId="5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Hárok3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Ivana Polaková</cp:lastModifiedBy>
  <cp:lastPrinted>2015-11-30T07:56:20Z</cp:lastPrinted>
  <dcterms:created xsi:type="dcterms:W3CDTF">2010-01-08T13:37:00Z</dcterms:created>
  <dcterms:modified xsi:type="dcterms:W3CDTF">2016-06-07T12:45:37Z</dcterms:modified>
</cp:coreProperties>
</file>