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6380" windowHeight="8136" tabRatio="500"/>
  </bookViews>
  <sheets>
    <sheet name="Hárok1" sheetId="1" r:id="rId1"/>
    <sheet name="Hárok2" sheetId="2" r:id="rId2"/>
    <sheet name="Hárok3" sheetId="3" r:id="rId3"/>
  </sheet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G31" i="1" l="1"/>
  <c r="BF31" i="1"/>
  <c r="BA31" i="1"/>
  <c r="AZ31" i="1"/>
  <c r="BC31" i="1" s="1"/>
  <c r="BN30" i="1"/>
  <c r="BM30" i="1"/>
  <c r="BL30" i="1"/>
  <c r="AW30" i="1"/>
  <c r="AQ30" i="1"/>
  <c r="AK30" i="1"/>
  <c r="AE30" i="1"/>
  <c r="Y30" i="1"/>
  <c r="S30" i="1"/>
  <c r="M30" i="1"/>
  <c r="G30" i="1"/>
  <c r="BO30" i="1" s="1"/>
  <c r="BN29" i="1"/>
  <c r="AW29" i="1"/>
  <c r="AQ29" i="1"/>
  <c r="AK29" i="1"/>
  <c r="AE29" i="1"/>
  <c r="Y29" i="1"/>
  <c r="Q29" i="1"/>
  <c r="BM29" i="1" s="1"/>
  <c r="P29" i="1"/>
  <c r="S29" i="1" s="1"/>
  <c r="BO29" i="1" s="1"/>
  <c r="BN28" i="1"/>
  <c r="BM28" i="1"/>
  <c r="BL28" i="1"/>
  <c r="AW28" i="1"/>
  <c r="AQ28" i="1"/>
  <c r="AK28" i="1"/>
  <c r="AE28" i="1"/>
  <c r="Y28" i="1"/>
  <c r="BO28" i="1" s="1"/>
  <c r="S28" i="1"/>
  <c r="M28" i="1"/>
  <c r="G28" i="1"/>
  <c r="BN27" i="1"/>
  <c r="BM27" i="1"/>
  <c r="BL27" i="1"/>
  <c r="BI27" i="1"/>
  <c r="BC27" i="1"/>
  <c r="AW27" i="1"/>
  <c r="AQ27" i="1"/>
  <c r="AK27" i="1"/>
  <c r="AE27" i="1"/>
  <c r="Y27" i="1"/>
  <c r="S27" i="1"/>
  <c r="M27" i="1"/>
  <c r="BO27" i="1" s="1"/>
  <c r="G27" i="1"/>
  <c r="BN26" i="1"/>
  <c r="BM26" i="1"/>
  <c r="BL26" i="1"/>
  <c r="BI26" i="1"/>
  <c r="BC26" i="1"/>
  <c r="AW26" i="1"/>
  <c r="AQ26" i="1"/>
  <c r="AK26" i="1"/>
  <c r="AE26" i="1"/>
  <c r="Y26" i="1"/>
  <c r="S26" i="1"/>
  <c r="M26" i="1"/>
  <c r="BO26" i="1" s="1"/>
  <c r="G26" i="1"/>
  <c r="BN25" i="1"/>
  <c r="BM25" i="1"/>
  <c r="BL25" i="1"/>
  <c r="AW25" i="1"/>
  <c r="AW23" i="1" s="1"/>
  <c r="AI25" i="1"/>
  <c r="AE25" i="1"/>
  <c r="Y25" i="1"/>
  <c r="Y23" i="1" s="1"/>
  <c r="S25" i="1"/>
  <c r="BO25" i="1" s="1"/>
  <c r="M25" i="1"/>
  <c r="G25" i="1"/>
  <c r="BN24" i="1"/>
  <c r="BM24" i="1"/>
  <c r="BL24" i="1"/>
  <c r="BI24" i="1"/>
  <c r="BI23" i="1" s="1"/>
  <c r="BC24" i="1"/>
  <c r="BC23" i="1" s="1"/>
  <c r="AW24" i="1"/>
  <c r="AQ24" i="1"/>
  <c r="AQ23" i="1" s="1"/>
  <c r="AK24" i="1"/>
  <c r="AK23" i="1" s="1"/>
  <c r="AE24" i="1"/>
  <c r="AE23" i="1" s="1"/>
  <c r="Y24" i="1"/>
  <c r="S24" i="1"/>
  <c r="S23" i="1" s="1"/>
  <c r="M24" i="1"/>
  <c r="M23" i="1" s="1"/>
  <c r="G24" i="1"/>
  <c r="G23" i="1" s="1"/>
  <c r="BH23" i="1"/>
  <c r="BH31" i="1" s="1"/>
  <c r="BB23" i="1"/>
  <c r="BB31" i="1" s="1"/>
  <c r="AV23" i="1"/>
  <c r="AV31" i="1" s="1"/>
  <c r="AU23" i="1"/>
  <c r="AU31" i="1" s="1"/>
  <c r="AT23" i="1"/>
  <c r="AT31" i="1" s="1"/>
  <c r="AW31" i="1" s="1"/>
  <c r="AP23" i="1"/>
  <c r="AP31" i="1" s="1"/>
  <c r="AO23" i="1"/>
  <c r="AO31" i="1" s="1"/>
  <c r="AN23" i="1"/>
  <c r="AN31" i="1" s="1"/>
  <c r="AQ31" i="1" s="1"/>
  <c r="AJ23" i="1"/>
  <c r="AJ31" i="1" s="1"/>
  <c r="AI23" i="1"/>
  <c r="AI31" i="1" s="1"/>
  <c r="AH23" i="1"/>
  <c r="AH31" i="1" s="1"/>
  <c r="AD23" i="1"/>
  <c r="AD31" i="1" s="1"/>
  <c r="AC23" i="1"/>
  <c r="AC31" i="1" s="1"/>
  <c r="AB23" i="1"/>
  <c r="AB31" i="1" s="1"/>
  <c r="X23" i="1"/>
  <c r="X31" i="1" s="1"/>
  <c r="W23" i="1"/>
  <c r="W31" i="1" s="1"/>
  <c r="V23" i="1"/>
  <c r="V31" i="1" s="1"/>
  <c r="Y31" i="1" s="1"/>
  <c r="R23" i="1"/>
  <c r="R31" i="1" s="1"/>
  <c r="Q23" i="1"/>
  <c r="Q31" i="1" s="1"/>
  <c r="P23" i="1"/>
  <c r="P31" i="1" s="1"/>
  <c r="S31" i="1" s="1"/>
  <c r="L23" i="1"/>
  <c r="L31" i="1" s="1"/>
  <c r="K23" i="1"/>
  <c r="K31" i="1" s="1"/>
  <c r="J23" i="1"/>
  <c r="J31" i="1" s="1"/>
  <c r="F23" i="1"/>
  <c r="F31" i="1" s="1"/>
  <c r="E23" i="1"/>
  <c r="E31" i="1" s="1"/>
  <c r="BM31" i="1" s="1"/>
  <c r="D23" i="1"/>
  <c r="D31" i="1" s="1"/>
  <c r="BN22" i="1"/>
  <c r="BM22" i="1"/>
  <c r="BL22" i="1"/>
  <c r="BF22" i="1"/>
  <c r="AZ22" i="1"/>
  <c r="AW22" i="1"/>
  <c r="AE22" i="1"/>
  <c r="Y22" i="1"/>
  <c r="S22" i="1"/>
  <c r="M22" i="1"/>
  <c r="G22" i="1"/>
  <c r="BO22" i="1" s="1"/>
  <c r="BN21" i="1"/>
  <c r="BM21" i="1"/>
  <c r="BL21" i="1"/>
  <c r="BI21" i="1"/>
  <c r="BC21" i="1"/>
  <c r="AW21" i="1"/>
  <c r="AE21" i="1"/>
  <c r="AB21" i="1"/>
  <c r="Y21" i="1"/>
  <c r="S21" i="1"/>
  <c r="M21" i="1"/>
  <c r="G21" i="1"/>
  <c r="BO21" i="1" s="1"/>
  <c r="BN20" i="1"/>
  <c r="BM20" i="1"/>
  <c r="BL20" i="1"/>
  <c r="BI20" i="1"/>
  <c r="BC20" i="1"/>
  <c r="AW20" i="1"/>
  <c r="AQ20" i="1"/>
  <c r="AK20" i="1"/>
  <c r="AE20" i="1"/>
  <c r="Y20" i="1"/>
  <c r="S20" i="1"/>
  <c r="M20" i="1"/>
  <c r="BO20" i="1" s="1"/>
  <c r="G20" i="1"/>
  <c r="BN19" i="1"/>
  <c r="BM19" i="1"/>
  <c r="BL19" i="1"/>
  <c r="AW19" i="1"/>
  <c r="AQ19" i="1"/>
  <c r="AK19" i="1"/>
  <c r="AE19" i="1"/>
  <c r="Y19" i="1"/>
  <c r="BO19" i="1" s="1"/>
  <c r="S19" i="1"/>
  <c r="M19" i="1"/>
  <c r="G19" i="1"/>
  <c r="BN18" i="1"/>
  <c r="BM18" i="1"/>
  <c r="BL18" i="1"/>
  <c r="AW18" i="1"/>
  <c r="AQ18" i="1"/>
  <c r="AK18" i="1"/>
  <c r="AE18" i="1"/>
  <c r="Y18" i="1"/>
  <c r="BO18" i="1" s="1"/>
  <c r="S18" i="1"/>
  <c r="M18" i="1"/>
  <c r="G18" i="1"/>
  <c r="BN17" i="1"/>
  <c r="BM17" i="1"/>
  <c r="BL17" i="1"/>
  <c r="AW17" i="1"/>
  <c r="AQ17" i="1"/>
  <c r="AK17" i="1"/>
  <c r="AE17" i="1"/>
  <c r="Y17" i="1"/>
  <c r="BO17" i="1" s="1"/>
  <c r="S17" i="1"/>
  <c r="M17" i="1"/>
  <c r="G17" i="1"/>
  <c r="BN16" i="1"/>
  <c r="BM16" i="1"/>
  <c r="BL16" i="1"/>
  <c r="AW16" i="1"/>
  <c r="AE16" i="1"/>
  <c r="Y16" i="1"/>
  <c r="S16" i="1"/>
  <c r="G16" i="1"/>
  <c r="BO16" i="1" s="1"/>
  <c r="BN15" i="1"/>
  <c r="BM15" i="1"/>
  <c r="BL15" i="1"/>
  <c r="AW15" i="1"/>
  <c r="AQ15" i="1"/>
  <c r="AK15" i="1"/>
  <c r="AE15" i="1"/>
  <c r="Y15" i="1"/>
  <c r="S15" i="1"/>
  <c r="M15" i="1"/>
  <c r="G15" i="1"/>
  <c r="BO15" i="1" s="1"/>
  <c r="BN31" i="1" l="1"/>
  <c r="BO23" i="1"/>
  <c r="M31" i="1"/>
  <c r="AK31" i="1"/>
  <c r="BI31" i="1"/>
  <c r="G31" i="1"/>
  <c r="BL31" i="1"/>
  <c r="AE31" i="1"/>
  <c r="BL23" i="1"/>
  <c r="BM23" i="1"/>
  <c r="BO24" i="1"/>
  <c r="BL29" i="1"/>
  <c r="BN23" i="1"/>
  <c r="BO31" i="1" l="1"/>
</calcChain>
</file>

<file path=xl/sharedStrings.xml><?xml version="1.0" encoding="utf-8"?>
<sst xmlns="http://schemas.openxmlformats.org/spreadsheetml/2006/main" count="398" uniqueCount="91">
  <si>
    <t>Ministerstvo kultúry SR</t>
  </si>
  <si>
    <t>Príloha č. 1</t>
  </si>
  <si>
    <t>Príloha č. 2</t>
  </si>
  <si>
    <t>Príloha č. 3</t>
  </si>
  <si>
    <t>Príloha č. 4</t>
  </si>
  <si>
    <t>Príloha č. 5</t>
  </si>
  <si>
    <t>Príloha č. 6</t>
  </si>
  <si>
    <t>Príloha č. 7</t>
  </si>
  <si>
    <t>Príloha č. 8</t>
  </si>
  <si>
    <t>Príloha č. 9</t>
  </si>
  <si>
    <t>Príloha č. 10</t>
  </si>
  <si>
    <t>Námestie SNP 33, 813 31 Bratislava</t>
  </si>
  <si>
    <t xml:space="preserve">     Rozpočet</t>
  </si>
  <si>
    <t xml:space="preserve">              Rozpočet</t>
  </si>
  <si>
    <t>projektu na rok 2019</t>
  </si>
  <si>
    <t>Názov projektu:</t>
  </si>
  <si>
    <t xml:space="preserve">                              (len kontrolný súčet)</t>
  </si>
  <si>
    <t xml:space="preserve">                 Manažment ľudských zdrojov a činnosť Dozorného výboru MS</t>
  </si>
  <si>
    <t>Aktivity Členského ústredia a oblastných stredísk MS</t>
  </si>
  <si>
    <t xml:space="preserve"> a Snem Matice slovenskej</t>
  </si>
  <si>
    <t>Vydavateľské aktivity Matice slovenskej</t>
  </si>
  <si>
    <t>Finančné vzťahy a technická prevádzka</t>
  </si>
  <si>
    <t>Veda a výskum Matice slovenskej</t>
  </si>
  <si>
    <t>Požičovňa kostýmov a krojov Matice slovenskej</t>
  </si>
  <si>
    <t>Informačné ústredie Matice slovenskej</t>
  </si>
  <si>
    <t>Archív Matice slovenskej</t>
  </si>
  <si>
    <t>a Strediska národnostných vzťahov MS</t>
  </si>
  <si>
    <t>Hlavné aktivity roka 2019</t>
  </si>
  <si>
    <t xml:space="preserve">Osádzanie búst a pamätných tabúľ </t>
  </si>
  <si>
    <t>Účet</t>
  </si>
  <si>
    <t>Nákladový druh</t>
  </si>
  <si>
    <t>Rozpočet na projekt celkom 
(v €)</t>
  </si>
  <si>
    <t>Z celkového rozpočtu projektu (v €)</t>
  </si>
  <si>
    <t>Žiadaný príspevok od MK SR</t>
  </si>
  <si>
    <t>Financované z iných zdrojov</t>
  </si>
  <si>
    <t>Financované 
z rozpočtu Matice slovenskej</t>
  </si>
  <si>
    <t>Spotreba materiálu</t>
  </si>
  <si>
    <t>Spotreba energií</t>
  </si>
  <si>
    <t>Opravy a udržiavanie</t>
  </si>
  <si>
    <t>Cestovné</t>
  </si>
  <si>
    <t>Náklady na reprezentáciu</t>
  </si>
  <si>
    <t>Ostatné služby</t>
  </si>
  <si>
    <t xml:space="preserve">Ostatné služby </t>
  </si>
  <si>
    <t>z toho</t>
  </si>
  <si>
    <t>autorské honoráre</t>
  </si>
  <si>
    <t>tlačiarenské náklady</t>
  </si>
  <si>
    <t>Mzdové náklady</t>
  </si>
  <si>
    <t>mzdy</t>
  </si>
  <si>
    <t>ostatné osobné náklady</t>
  </si>
  <si>
    <t>Zákonné sociálne poistenie</t>
  </si>
  <si>
    <t>Daň z nehnuteľností</t>
  </si>
  <si>
    <t>Ostatné dane a poplatky</t>
  </si>
  <si>
    <t>Dary</t>
  </si>
  <si>
    <t>Iné ostatné náklady</t>
  </si>
  <si>
    <t>SPOLU</t>
  </si>
  <si>
    <t xml:space="preserve">V súlade s § 5 ods.1, písm. d)  zákona č. 68/1997 Z. z. o Matici slovenskej projekt zahŕňa personálnu </t>
  </si>
  <si>
    <t>V súlade s § 2 ods. 1 zákona č. 68/1997 Z. z. o Matici slovenskej projekt zahŕňa edičné aktivity</t>
  </si>
  <si>
    <t xml:space="preserve">V súlade s § 5, písm. 4 zákona č. 68/1997 Z. z. o Matici slovenskej projekt zahŕňa náklady spojené s činnosťou </t>
  </si>
  <si>
    <t>V súlade s § 3ods. 2 zákona č. 68/1997 Z. z. o Matici slovenskej projekt zahŕňa náklady spojené s činnosťou</t>
  </si>
  <si>
    <t xml:space="preserve">Projekt zahŕňa zachovávanie, prezentáciu a podporu tradičnej ľudovej kultúry, zachovávanie tradícií a zvykov, </t>
  </si>
  <si>
    <t xml:space="preserve">Informačné ústredie MS je organizačným, koordinačným, výkonným a metodickým ústredím pre mediálnu, </t>
  </si>
  <si>
    <t xml:space="preserve">V súlade s § 4 ods. 1 zákona č. 68/1997 Z. z. o Matici slovenskej Archív MS ako špecializovaný verejný archív </t>
  </si>
  <si>
    <t>V zmysle § 3 od. 3a  6 zákona č. 68/1997 Z. z. o Matici slovenskej plnia oblastné strediská MS v koordinácii</t>
  </si>
  <si>
    <t xml:space="preserve">Projekt zahŕňa celomatičné projekty, teda hlavné aktivity Matice slovenskej na rok 2019 - projekty a podujatia </t>
  </si>
  <si>
    <t xml:space="preserve">Projekt zahŕňa aktivity Matice slovenskej v spolupráci s Ministerstvom kultúry SR pri procesoch realizácie </t>
  </si>
  <si>
    <t>administráciu a riadenie ľudských zdrojov za účelom skvalitňovania výkonov v činnosti Matice slovenskej,</t>
  </si>
  <si>
    <t xml:space="preserve">Matice slovenskej - vydávanie pôvodnej slovenskej literárnej tvorby, vedeckej, výchovno-vzdelávacej,  </t>
  </si>
  <si>
    <t xml:space="preserve">správcu Matice slovenskej, Finančno-ekonomického útvaru MS a Technicko-investičného útvaru MS, ktoré </t>
  </si>
  <si>
    <t>Slovenského literárneho ústavu MS a Slovenského historického ústavu MS, vedeckých pracovísk pre základný</t>
  </si>
  <si>
    <t>vzdelávanie ochotníckych divadelných súborov, matičných folklórnych súborov, ako aj sčasti etnografický .</t>
  </si>
  <si>
    <t>informačnú, vzdelávaciu a propagačnú činnosť MS. Projekt zahŕňa náklady spojené so zabezpečením</t>
  </si>
  <si>
    <t xml:space="preserve">vykonáva všetky druhy odborných archívnych činností, ako je zhromažďovanie – akvizícia a preberanie, </t>
  </si>
  <si>
    <t xml:space="preserve"> s Členským ústredím MS a v úzkej spolupráci so Strediskom národnostných vzťahov MS úlohy zverené </t>
  </si>
  <si>
    <t xml:space="preserve"> celoštátneho významu alebo významné aktivity Matice slovenskej v rámci jednotivých krajov SR.</t>
  </si>
  <si>
    <t>osádzania búst osobností a pamätných tabúľ na území SR podľa vopred stanovených dohodnutých pravidiel.</t>
  </si>
  <si>
    <t>aktivity Dozorného výboru  ako kontrolného orgánu MS a náklady súvisiace s organizáciou Snemu</t>
  </si>
  <si>
    <t>popularizačnej literatúry i vydávanie týždenníka Slovenské národné noviny, mesačníka Slovenské pohľady,</t>
  </si>
  <si>
    <t>zabezpečujú prevádzku jednotlivých pracovísk, vrátanie informatizácie, a napomáhajú tak plneniu úloh Matice</t>
  </si>
  <si>
    <t>slovakistický výskum, Krajanského múzea MS, Vedného ústredia a vedeckých projektov Matice slovenskej.</t>
  </si>
  <si>
    <t>výskum súvisiaci se špecifikami krojov jednotlivých regiónov Slovenska.</t>
  </si>
  <si>
    <t xml:space="preserve">dokumentácie matičných aktivít, vedením internetovej stránky a jej aktualizáciou, prípravou propagačných </t>
  </si>
  <si>
    <t xml:space="preserve">evidencia, spracovávanie, ochrana a sprístupňovanie archívnych dokumentov, predarchívna starostlivosť. </t>
  </si>
  <si>
    <t>štátom. Matica slovenská vytvára priestor a podmienky na realizáciu kultúrnych aktivít najrôznejších žánrov</t>
  </si>
  <si>
    <t>Matice slovenskej v r. 2019.</t>
  </si>
  <si>
    <t>magazínu Hlas Matice a magazínu Slovensko .</t>
  </si>
  <si>
    <t>slovenskej.</t>
  </si>
  <si>
    <t>materiálov a propagáciou formou interaktívnych súťaží a denným monitoringom.</t>
  </si>
  <si>
    <t>s dôrazom na tradičnú ľudovú kultúru, na uchovávanie kultúrneho dedičstva a duchovného bohatstva.</t>
  </si>
  <si>
    <t>Projekt zahŕňa časť prevádzkových nákladov na podporu projektov, podujatí a ďalších aktivít oblastných</t>
  </si>
  <si>
    <t>stredísk MS, Členského ústredia MS a Strediska národnostných vzťahov.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</si>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</sst>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  <charset val="238"/>
    </font>
    <font>
      <b/>
      <sz val="11"/>
      <name val="Times New Roman"/>
      <family val="1"/>
      <charset val="238"/>
    </font>
    <font>
      <sz val="10"/>
      <name val="Times New Roman"/>
      <family val="1"/>
      <charset val="238"/>
    </font>
    <font>
      <sz val="9"/>
      <name val="Times New Roman"/>
      <family val="1"/>
      <charset val="238"/>
    </font>
    <font>
      <sz val="13"/>
      <name val="Times New Roman"/>
      <family val="1"/>
      <charset val="238"/>
    </font>
    <font>
      <b/>
      <sz val="13"/>
      <name val="Times New Roman"/>
      <family val="1"/>
      <charset val="238"/>
    </font>
    <font>
      <sz val="14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0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2F2F2"/>
      </patternFill>
    </fill>
    <fill>
      <patternFill patternType="solid">
        <fgColor rgb="FFF2DCDB"/>
        <bgColor rgb="FFF2F2F2"/>
      </patternFill>
    </fill>
    <fill>
      <patternFill patternType="solid">
        <fgColor rgb="FFF2F2F2"/>
        <bgColor rgb="FFFFFFFF"/>
      </patternFill>
    </fill>
    <fill>
      <patternFill patternType="solid">
        <fgColor rgb="FF92D050"/>
        <bgColor rgb="FFC0C0C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3" fontId="0" fillId="0" borderId="0" xfId="0" applyNumberFormat="1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left"/>
    </xf>
    <xf numFmtId="3" fontId="3" fillId="0" borderId="0" xfId="0" applyNumberFormat="1" applyFont="1" applyAlignment="1">
      <alignment horizontal="left"/>
    </xf>
    <xf numFmtId="3" fontId="2" fillId="0" borderId="0" xfId="0" applyNumberFormat="1" applyFont="1"/>
    <xf numFmtId="0" fontId="4" fillId="0" borderId="0" xfId="0" applyFont="1"/>
    <xf numFmtId="0" fontId="6" fillId="0" borderId="0" xfId="0" applyFont="1"/>
    <xf numFmtId="3" fontId="6" fillId="0" borderId="0" xfId="0" applyNumberFormat="1" applyFont="1"/>
    <xf numFmtId="0" fontId="5" fillId="0" borderId="0" xfId="0" applyFont="1"/>
    <xf numFmtId="0" fontId="5" fillId="2" borderId="0" xfId="0" applyFont="1" applyFill="1"/>
    <xf numFmtId="0" fontId="7" fillId="0" borderId="0" xfId="0" applyFont="1"/>
    <xf numFmtId="0" fontId="8" fillId="0" borderId="0" xfId="0" applyFont="1"/>
    <xf numFmtId="0" fontId="2" fillId="0" borderId="1" xfId="0" applyFont="1" applyBorder="1" applyAlignment="1">
      <alignment horizontal="center"/>
    </xf>
    <xf numFmtId="0" fontId="8" fillId="0" borderId="1" xfId="0" applyFont="1" applyBorder="1"/>
    <xf numFmtId="3" fontId="2" fillId="0" borderId="1" xfId="0" applyNumberFormat="1" applyFont="1" applyBorder="1"/>
    <xf numFmtId="3" fontId="8" fillId="0" borderId="1" xfId="0" applyNumberFormat="1" applyFont="1" applyBorder="1"/>
    <xf numFmtId="3" fontId="2" fillId="0" borderId="1" xfId="0" applyNumberFormat="1" applyFont="1" applyBorder="1"/>
    <xf numFmtId="3" fontId="8" fillId="0" borderId="1" xfId="0" applyNumberFormat="1" applyFont="1" applyBorder="1"/>
    <xf numFmtId="0" fontId="8" fillId="0" borderId="1" xfId="0" applyFont="1" applyBorder="1"/>
    <xf numFmtId="0" fontId="2" fillId="0" borderId="1" xfId="0" applyFont="1" applyBorder="1" applyAlignment="1">
      <alignment horizontal="center"/>
    </xf>
    <xf numFmtId="0" fontId="8" fillId="0" borderId="1" xfId="0" applyFont="1" applyBorder="1" applyAlignment="1">
      <alignment horizontal="left" indent="1"/>
    </xf>
    <xf numFmtId="0" fontId="8" fillId="0" borderId="1" xfId="0" applyFont="1" applyBorder="1" applyAlignment="1">
      <alignment horizontal="left" indent="1"/>
    </xf>
    <xf numFmtId="0" fontId="2" fillId="4" borderId="1" xfId="0" applyFont="1" applyFill="1" applyBorder="1" applyAlignment="1">
      <alignment horizontal="center"/>
    </xf>
    <xf numFmtId="0" fontId="8" fillId="4" borderId="1" xfId="0" applyFont="1" applyFill="1" applyBorder="1"/>
    <xf numFmtId="3" fontId="8" fillId="4" borderId="1" xfId="0" applyNumberFormat="1" applyFont="1" applyFill="1" applyBorder="1"/>
    <xf numFmtId="0" fontId="2" fillId="5" borderId="1" xfId="0" applyFont="1" applyFill="1" applyBorder="1" applyAlignment="1">
      <alignment horizontal="center"/>
    </xf>
    <xf numFmtId="0" fontId="8" fillId="5" borderId="1" xfId="0" applyFont="1" applyFill="1" applyBorder="1"/>
    <xf numFmtId="3" fontId="8" fillId="5" borderId="1" xfId="0" applyNumberFormat="1" applyFont="1" applyFill="1" applyBorder="1"/>
    <xf numFmtId="0" fontId="2" fillId="2" borderId="1" xfId="0" applyFont="1" applyFill="1" applyBorder="1" applyAlignment="1">
      <alignment horizontal="center"/>
    </xf>
    <xf numFmtId="0" fontId="8" fillId="2" borderId="1" xfId="0" applyFont="1" applyFill="1" applyBorder="1"/>
    <xf numFmtId="0" fontId="2" fillId="2" borderId="0" xfId="0" applyFont="1" applyFill="1"/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/>
    <xf numFmtId="0" fontId="2" fillId="2" borderId="0" xfId="0" applyFont="1" applyFill="1" applyBorder="1" applyAlignment="1">
      <alignment horizontal="left"/>
    </xf>
    <xf numFmtId="0" fontId="8" fillId="0" borderId="1" xfId="0" applyFont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3" fontId="8" fillId="5" borderId="1" xfId="0" applyNumberFormat="1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4" borderId="1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5" fillId="3" borderId="0" xfId="0" applyFont="1" applyFill="1" applyBorder="1" applyAlignment="1"/>
    <xf numFmtId="0" fontId="5" fillId="2" borderId="0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</cellXfs>
  <cellStyles count="1">
    <cellStyle name="Normálna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2F2F2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2DCDB"/>
      <rgbColor rgb="FF3366FF"/>
      <rgbColor rgb="FF33CCCC"/>
      <rgbColor rgb="FF92D05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P42"/>
  <sheetViews>
    <sheetView tabSelected="1" topLeftCell="BC4" zoomScaleNormal="100" workbookViewId="0">
      <selection activeCell="BI2" sqref="BI2"/>
    </sheetView>
  </sheetViews>
  <sheetFormatPr defaultRowHeight="13.2" x14ac:dyDescent="0.25"/>
  <cols>
    <col min="1" max="1" width="8.6640625" customWidth="1"/>
    <col min="2" max="2" width="7.109375" customWidth="1"/>
    <col min="3" max="3" width="25.6640625" customWidth="1"/>
    <col min="4" max="7" width="12.6640625" customWidth="1"/>
    <col min="8" max="8" width="7.109375" customWidth="1"/>
    <col min="9" max="9" width="25.6640625" customWidth="1"/>
    <col min="10" max="13" width="12.6640625" customWidth="1"/>
    <col min="14" max="14" width="7.109375" customWidth="1"/>
    <col min="15" max="15" width="25.6640625" customWidth="1"/>
    <col min="16" max="19" width="12.6640625" customWidth="1"/>
    <col min="20" max="20" width="7" customWidth="1"/>
    <col min="21" max="21" width="25.6640625" customWidth="1"/>
    <col min="22" max="25" width="12.6640625" customWidth="1"/>
    <col min="26" max="26" width="7" customWidth="1"/>
    <col min="27" max="27" width="25.6640625" customWidth="1"/>
    <col min="28" max="31" width="12.6640625" customWidth="1"/>
    <col min="32" max="32" width="7" customWidth="1"/>
    <col min="33" max="33" width="25.6640625" customWidth="1"/>
    <col min="34" max="37" width="12.6640625" customWidth="1"/>
    <col min="38" max="38" width="7" customWidth="1"/>
    <col min="39" max="39" width="25.6640625" customWidth="1"/>
    <col min="40" max="43" width="12.6640625" customWidth="1"/>
    <col min="44" max="44" width="7" customWidth="1"/>
    <col min="45" max="45" width="25.6640625" customWidth="1"/>
    <col min="46" max="49" width="12.6640625" customWidth="1"/>
    <col min="50" max="50" width="7" customWidth="1"/>
    <col min="51" max="51" width="25.6640625" customWidth="1"/>
    <col min="52" max="54" width="12.6640625" customWidth="1"/>
    <col min="55" max="55" width="13.6640625" customWidth="1"/>
    <col min="56" max="56" width="7" customWidth="1"/>
    <col min="57" max="57" width="25.6640625" customWidth="1"/>
    <col min="58" max="60" width="12.6640625" customWidth="1"/>
    <col min="61" max="61" width="13.6640625" customWidth="1"/>
    <col min="62" max="62" width="7" customWidth="1"/>
    <col min="63" max="63" width="26.6640625" customWidth="1"/>
    <col min="64" max="64" width="11.6640625" customWidth="1"/>
    <col min="65" max="65" width="12.109375" customWidth="1"/>
    <col min="66" max="66" width="11.6640625" customWidth="1"/>
    <col min="67" max="67" width="11.6640625" style="1" customWidth="1"/>
    <col min="68" max="68" width="16.5546875" customWidth="1"/>
    <col min="69" max="1025" width="8.6640625" customWidth="1"/>
  </cols>
  <sheetData>
    <row r="1" spans="2:67" ht="13.8" x14ac:dyDescent="0.25">
      <c r="B1" s="2" t="s">
        <v>0</v>
      </c>
      <c r="C1" s="3"/>
      <c r="D1" s="3"/>
      <c r="E1" s="3"/>
      <c r="F1" s="3"/>
      <c r="G1" s="4" t="s">
        <v>1</v>
      </c>
      <c r="H1" s="2" t="s">
        <v>0</v>
      </c>
      <c r="I1" s="3"/>
      <c r="J1" s="3"/>
      <c r="K1" s="3"/>
      <c r="L1" s="3"/>
      <c r="M1" s="4" t="s">
        <v>2</v>
      </c>
      <c r="N1" s="2" t="s">
        <v>0</v>
      </c>
      <c r="O1" s="3"/>
      <c r="P1" s="3"/>
      <c r="Q1" s="3"/>
      <c r="R1" s="3"/>
      <c r="S1" s="4" t="s">
        <v>3</v>
      </c>
      <c r="T1" s="2" t="s">
        <v>0</v>
      </c>
      <c r="U1" s="3"/>
      <c r="V1" s="3"/>
      <c r="W1" s="3"/>
      <c r="X1" s="3"/>
      <c r="Y1" s="4" t="s">
        <v>4</v>
      </c>
      <c r="Z1" s="2" t="s">
        <v>0</v>
      </c>
      <c r="AA1" s="3"/>
      <c r="AB1" s="3"/>
      <c r="AC1" s="3"/>
      <c r="AD1" s="3"/>
      <c r="AE1" s="4" t="s">
        <v>5</v>
      </c>
      <c r="AF1" s="2" t="s">
        <v>0</v>
      </c>
      <c r="AG1" s="3"/>
      <c r="AH1" s="3"/>
      <c r="AI1" s="3"/>
      <c r="AJ1" s="3"/>
      <c r="AK1" s="4" t="s">
        <v>6</v>
      </c>
      <c r="AL1" s="2" t="s">
        <v>0</v>
      </c>
      <c r="AM1" s="3"/>
      <c r="AN1" s="3"/>
      <c r="AO1" s="3"/>
      <c r="AP1" s="3"/>
      <c r="AQ1" s="4" t="s">
        <v>7</v>
      </c>
      <c r="AR1" s="2" t="s">
        <v>0</v>
      </c>
      <c r="AS1" s="3"/>
      <c r="AT1" s="3"/>
      <c r="AU1" s="3"/>
      <c r="AV1" s="3"/>
      <c r="AW1" s="4" t="s">
        <v>8</v>
      </c>
      <c r="AX1" s="2" t="s">
        <v>0</v>
      </c>
      <c r="AY1" s="3"/>
      <c r="AZ1" s="3"/>
      <c r="BA1" s="3"/>
      <c r="BB1" s="3"/>
      <c r="BC1" s="4" t="s">
        <v>9</v>
      </c>
      <c r="BD1" s="2" t="s">
        <v>0</v>
      </c>
      <c r="BE1" s="3"/>
      <c r="BF1" s="3"/>
      <c r="BG1" s="3"/>
      <c r="BH1" s="3"/>
      <c r="BI1" s="4" t="s">
        <v>10</v>
      </c>
      <c r="BJ1" s="2"/>
      <c r="BK1" s="3"/>
      <c r="BL1" s="3"/>
      <c r="BM1" s="3"/>
      <c r="BN1" s="3"/>
      <c r="BO1" s="5"/>
    </row>
    <row r="2" spans="2:67" ht="13.8" x14ac:dyDescent="0.25">
      <c r="B2" s="2" t="s">
        <v>11</v>
      </c>
      <c r="C2" s="3"/>
      <c r="D2" s="3"/>
      <c r="E2" s="3"/>
      <c r="F2" s="3"/>
      <c r="G2" s="3"/>
      <c r="H2" s="2" t="s">
        <v>11</v>
      </c>
      <c r="I2" s="3"/>
      <c r="J2" s="3"/>
      <c r="K2" s="3"/>
      <c r="L2" s="3"/>
      <c r="M2" s="3"/>
      <c r="N2" s="2" t="s">
        <v>11</v>
      </c>
      <c r="O2" s="3"/>
      <c r="P2" s="3"/>
      <c r="Q2" s="3"/>
      <c r="R2" s="3"/>
      <c r="S2" s="3"/>
      <c r="T2" s="2" t="s">
        <v>11</v>
      </c>
      <c r="U2" s="3"/>
      <c r="V2" s="3"/>
      <c r="W2" s="3"/>
      <c r="X2" s="3"/>
      <c r="Y2" s="3"/>
      <c r="Z2" s="2" t="s">
        <v>11</v>
      </c>
      <c r="AA2" s="3"/>
      <c r="AB2" s="3"/>
      <c r="AC2" s="3"/>
      <c r="AD2" s="3"/>
      <c r="AE2" s="3"/>
      <c r="AF2" s="2" t="s">
        <v>11</v>
      </c>
      <c r="AG2" s="3"/>
      <c r="AH2" s="3"/>
      <c r="AI2" s="3"/>
      <c r="AJ2" s="3"/>
      <c r="AK2" s="3"/>
      <c r="AL2" s="2" t="s">
        <v>11</v>
      </c>
      <c r="AM2" s="3"/>
      <c r="AN2" s="3"/>
      <c r="AO2" s="3"/>
      <c r="AP2" s="3"/>
      <c r="AQ2" s="3"/>
      <c r="AR2" s="2" t="s">
        <v>11</v>
      </c>
      <c r="AS2" s="3"/>
      <c r="AT2" s="3"/>
      <c r="AU2" s="3"/>
      <c r="AV2" s="3"/>
      <c r="AW2" s="3"/>
      <c r="AX2" s="2" t="s">
        <v>11</v>
      </c>
      <c r="AY2" s="3"/>
      <c r="AZ2" s="3"/>
      <c r="BA2" s="3"/>
      <c r="BB2" s="3"/>
      <c r="BC2" s="3"/>
      <c r="BD2" s="2" t="s">
        <v>11</v>
      </c>
      <c r="BE2" s="3"/>
      <c r="BF2" s="3"/>
      <c r="BG2" s="3"/>
      <c r="BH2" s="3"/>
      <c r="BI2" s="3"/>
      <c r="BJ2" s="2"/>
      <c r="BK2" s="3"/>
      <c r="BL2" s="3"/>
      <c r="BM2" s="3"/>
      <c r="BN2" s="3"/>
      <c r="BO2" s="6"/>
    </row>
    <row r="3" spans="2:67" x14ac:dyDescent="0.25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6"/>
    </row>
    <row r="4" spans="2:67" ht="18" x14ac:dyDescent="0.35">
      <c r="B4" s="7"/>
      <c r="C4" s="44" t="s">
        <v>12</v>
      </c>
      <c r="D4" s="44"/>
      <c r="E4" s="44"/>
      <c r="F4" s="44"/>
      <c r="G4" s="7"/>
      <c r="H4" s="7"/>
      <c r="I4" s="44" t="s">
        <v>13</v>
      </c>
      <c r="J4" s="44"/>
      <c r="K4" s="44"/>
      <c r="L4" s="44"/>
      <c r="M4" s="7"/>
      <c r="N4" s="7"/>
      <c r="O4" s="44" t="s">
        <v>12</v>
      </c>
      <c r="P4" s="44"/>
      <c r="Q4" s="44"/>
      <c r="R4" s="44"/>
      <c r="S4" s="7"/>
      <c r="T4" s="7"/>
      <c r="U4" s="44" t="s">
        <v>12</v>
      </c>
      <c r="V4" s="44"/>
      <c r="W4" s="44"/>
      <c r="X4" s="44"/>
      <c r="Y4" s="7"/>
      <c r="Z4" s="7"/>
      <c r="AA4" s="44" t="s">
        <v>12</v>
      </c>
      <c r="AB4" s="44"/>
      <c r="AC4" s="44"/>
      <c r="AD4" s="44"/>
      <c r="AE4" s="7"/>
      <c r="AF4" s="7"/>
      <c r="AG4" s="44" t="s">
        <v>12</v>
      </c>
      <c r="AH4" s="44"/>
      <c r="AI4" s="44"/>
      <c r="AJ4" s="44"/>
      <c r="AK4" s="7"/>
      <c r="AL4" s="7"/>
      <c r="AM4" s="44" t="s">
        <v>12</v>
      </c>
      <c r="AN4" s="44"/>
      <c r="AO4" s="44"/>
      <c r="AP4" s="44"/>
      <c r="AQ4" s="7"/>
      <c r="AR4" s="7"/>
      <c r="AS4" s="44" t="s">
        <v>12</v>
      </c>
      <c r="AT4" s="44"/>
      <c r="AU4" s="44"/>
      <c r="AV4" s="44"/>
      <c r="AW4" s="7"/>
      <c r="AX4" s="7"/>
      <c r="AY4" s="44" t="s">
        <v>12</v>
      </c>
      <c r="AZ4" s="44"/>
      <c r="BA4" s="44"/>
      <c r="BB4" s="44"/>
      <c r="BC4" s="7"/>
      <c r="BD4" s="7"/>
      <c r="BE4" s="44" t="s">
        <v>12</v>
      </c>
      <c r="BF4" s="44"/>
      <c r="BG4" s="44"/>
      <c r="BH4" s="44"/>
      <c r="BI4" s="7"/>
      <c r="BJ4" s="8"/>
      <c r="BK4" s="45" t="s">
        <v>12</v>
      </c>
      <c r="BL4" s="45"/>
      <c r="BM4" s="45"/>
      <c r="BN4" s="45"/>
      <c r="BO4" s="9"/>
    </row>
    <row r="5" spans="2:67" ht="16.8" x14ac:dyDescent="0.3">
      <c r="B5" s="44" t="s">
        <v>14</v>
      </c>
      <c r="C5" s="44"/>
      <c r="D5" s="44"/>
      <c r="E5" s="44"/>
      <c r="F5" s="44"/>
      <c r="G5" s="44"/>
      <c r="I5" s="44" t="s">
        <v>14</v>
      </c>
      <c r="J5" s="44"/>
      <c r="K5" s="44"/>
      <c r="L5" s="44"/>
      <c r="M5" s="44"/>
      <c r="N5" s="44" t="s">
        <v>14</v>
      </c>
      <c r="O5" s="44"/>
      <c r="P5" s="44"/>
      <c r="Q5" s="44"/>
      <c r="R5" s="44"/>
      <c r="S5" s="44"/>
      <c r="T5" s="44" t="s">
        <v>14</v>
      </c>
      <c r="U5" s="44"/>
      <c r="V5" s="44"/>
      <c r="W5" s="44"/>
      <c r="X5" s="44"/>
      <c r="Y5" s="44"/>
      <c r="Z5" s="44" t="s">
        <v>14</v>
      </c>
      <c r="AA5" s="44"/>
      <c r="AB5" s="44"/>
      <c r="AC5" s="44"/>
      <c r="AD5" s="44"/>
      <c r="AE5" s="44"/>
      <c r="AF5" s="44" t="s">
        <v>14</v>
      </c>
      <c r="AG5" s="44"/>
      <c r="AH5" s="44"/>
      <c r="AI5" s="44"/>
      <c r="AJ5" s="44"/>
      <c r="AK5" s="44"/>
      <c r="AL5" s="44" t="s">
        <v>14</v>
      </c>
      <c r="AM5" s="44"/>
      <c r="AN5" s="44"/>
      <c r="AO5" s="44"/>
      <c r="AP5" s="44"/>
      <c r="AQ5" s="44"/>
      <c r="AR5" s="44" t="s">
        <v>14</v>
      </c>
      <c r="AS5" s="44"/>
      <c r="AT5" s="44"/>
      <c r="AU5" s="44"/>
      <c r="AV5" s="44"/>
      <c r="AW5" s="44"/>
      <c r="AX5" s="44" t="s">
        <v>14</v>
      </c>
      <c r="AY5" s="44"/>
      <c r="AZ5" s="44"/>
      <c r="BA5" s="44"/>
      <c r="BB5" s="44"/>
      <c r="BC5" s="44"/>
      <c r="BD5" s="44" t="s">
        <v>14</v>
      </c>
      <c r="BE5" s="44"/>
      <c r="BF5" s="44"/>
      <c r="BG5" s="44"/>
      <c r="BH5" s="44"/>
      <c r="BI5" s="44"/>
      <c r="BJ5" s="44" t="s">
        <v>14</v>
      </c>
      <c r="BK5" s="44"/>
      <c r="BL5" s="44"/>
      <c r="BM5" s="44"/>
      <c r="BN5" s="44"/>
      <c r="BO5" s="44"/>
    </row>
    <row r="6" spans="2:67" ht="18" x14ac:dyDescent="0.35">
      <c r="B6" s="3"/>
      <c r="C6" s="3"/>
      <c r="D6" s="3"/>
      <c r="E6" s="3"/>
      <c r="F6" s="3"/>
      <c r="G6" s="3"/>
      <c r="H6" s="44"/>
      <c r="I6" s="44"/>
      <c r="J6" s="44"/>
      <c r="K6" s="44"/>
      <c r="L6" s="44"/>
      <c r="M6" s="44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8"/>
      <c r="BK6" s="8"/>
      <c r="BL6" s="8"/>
      <c r="BM6" s="8"/>
      <c r="BN6" s="8"/>
      <c r="BO6" s="9"/>
    </row>
    <row r="7" spans="2:67" ht="18" x14ac:dyDescent="0.35">
      <c r="B7" s="2" t="s">
        <v>15</v>
      </c>
      <c r="C7" s="3"/>
      <c r="D7" s="10"/>
      <c r="E7" s="3"/>
      <c r="F7" s="3"/>
      <c r="G7" s="3"/>
      <c r="H7" s="2" t="s">
        <v>15</v>
      </c>
      <c r="I7" s="3"/>
      <c r="J7" s="10"/>
      <c r="K7" s="3"/>
      <c r="L7" s="3"/>
      <c r="M7" s="3"/>
      <c r="N7" s="2" t="s">
        <v>15</v>
      </c>
      <c r="O7" s="3"/>
      <c r="P7" s="11"/>
      <c r="Q7" s="3"/>
      <c r="R7" s="3"/>
      <c r="S7" s="3"/>
      <c r="T7" s="2" t="s">
        <v>15</v>
      </c>
      <c r="U7" s="3"/>
      <c r="V7" s="3"/>
      <c r="W7" s="3"/>
      <c r="X7" s="3"/>
      <c r="Y7" s="3"/>
      <c r="Z7" s="2" t="s">
        <v>15</v>
      </c>
      <c r="AA7" s="3"/>
      <c r="AB7" s="10"/>
      <c r="AC7" s="3"/>
      <c r="AD7" s="3"/>
      <c r="AE7" s="3"/>
      <c r="AF7" s="2" t="s">
        <v>15</v>
      </c>
      <c r="AG7" s="3"/>
      <c r="AH7" s="10"/>
      <c r="AI7" s="3"/>
      <c r="AJ7" s="3"/>
      <c r="AK7" s="3"/>
      <c r="AL7" s="2" t="s">
        <v>15</v>
      </c>
      <c r="AM7" s="3"/>
      <c r="AN7" s="10"/>
      <c r="AO7" s="3"/>
      <c r="AP7" s="3"/>
      <c r="AQ7" s="3"/>
      <c r="AR7" s="2" t="s">
        <v>15</v>
      </c>
      <c r="AS7" s="3"/>
      <c r="AT7" s="11"/>
      <c r="AU7" s="3"/>
      <c r="AV7" s="3"/>
      <c r="AW7" s="3"/>
      <c r="AX7" s="2" t="s">
        <v>15</v>
      </c>
      <c r="AY7" s="3"/>
      <c r="AZ7" s="10"/>
      <c r="BA7" s="3"/>
      <c r="BB7" s="3"/>
      <c r="BC7" s="3"/>
      <c r="BD7" s="2" t="s">
        <v>15</v>
      </c>
      <c r="BE7" s="3"/>
      <c r="BF7" s="10"/>
      <c r="BG7" s="3"/>
      <c r="BH7" s="3"/>
      <c r="BI7" s="3"/>
      <c r="BJ7" s="12"/>
      <c r="BK7" s="45" t="s">
        <v>16</v>
      </c>
      <c r="BL7" s="45"/>
      <c r="BM7" s="45"/>
      <c r="BN7" s="45"/>
      <c r="BO7" s="9"/>
    </row>
    <row r="8" spans="2:67" ht="16.8" x14ac:dyDescent="0.3">
      <c r="B8" s="46" t="s">
        <v>17</v>
      </c>
      <c r="C8" s="46"/>
      <c r="D8" s="46"/>
      <c r="E8" s="46"/>
      <c r="F8" s="46"/>
      <c r="G8" s="46"/>
      <c r="H8" s="13"/>
      <c r="I8" s="3"/>
      <c r="J8" s="3"/>
      <c r="K8" s="3"/>
      <c r="L8" s="3"/>
      <c r="M8" s="3"/>
      <c r="N8" s="13"/>
      <c r="O8" s="3"/>
      <c r="P8" s="3"/>
      <c r="Q8" s="3"/>
      <c r="R8" s="3"/>
      <c r="S8" s="3"/>
      <c r="T8" s="13"/>
      <c r="U8" s="3"/>
      <c r="W8" s="3"/>
      <c r="X8" s="3"/>
      <c r="Y8" s="3"/>
      <c r="Z8" s="13"/>
      <c r="AA8" s="3"/>
      <c r="AB8" s="3"/>
      <c r="AC8" s="3"/>
      <c r="AD8" s="3"/>
      <c r="AE8" s="3"/>
      <c r="AF8" s="13"/>
      <c r="AG8" s="3"/>
      <c r="AH8" s="3"/>
      <c r="AI8" s="3"/>
      <c r="AJ8" s="3"/>
      <c r="AK8" s="3"/>
      <c r="AL8" s="13"/>
      <c r="AM8" s="3"/>
      <c r="AN8" s="3"/>
      <c r="AO8" s="3"/>
      <c r="AP8" s="3"/>
      <c r="AQ8" s="3"/>
      <c r="AR8" s="47" t="s">
        <v>18</v>
      </c>
      <c r="AS8" s="47"/>
      <c r="AT8" s="47"/>
      <c r="AU8" s="47"/>
      <c r="AV8" s="47"/>
      <c r="AW8" s="47"/>
      <c r="AX8" s="13"/>
      <c r="AY8" s="3"/>
      <c r="AZ8" s="3"/>
      <c r="BA8" s="3"/>
      <c r="BB8" s="3"/>
      <c r="BC8" s="3"/>
      <c r="BD8" s="13"/>
      <c r="BE8" s="3"/>
      <c r="BF8" s="3"/>
      <c r="BG8" s="3"/>
      <c r="BH8" s="3"/>
      <c r="BI8" s="3"/>
      <c r="BJ8" s="13"/>
      <c r="BK8" s="3"/>
      <c r="BL8" s="3"/>
      <c r="BM8" s="3"/>
      <c r="BN8" s="3"/>
      <c r="BO8" s="6"/>
    </row>
    <row r="9" spans="2:67" ht="16.8" x14ac:dyDescent="0.3">
      <c r="B9" s="48" t="s">
        <v>19</v>
      </c>
      <c r="C9" s="48"/>
      <c r="D9" s="48"/>
      <c r="E9" s="48"/>
      <c r="F9" s="48"/>
      <c r="G9" s="48"/>
      <c r="H9" s="48" t="s">
        <v>20</v>
      </c>
      <c r="I9" s="48"/>
      <c r="J9" s="48"/>
      <c r="K9" s="48"/>
      <c r="L9" s="48"/>
      <c r="M9" s="48"/>
      <c r="N9" s="48" t="s">
        <v>21</v>
      </c>
      <c r="O9" s="48"/>
      <c r="P9" s="48"/>
      <c r="Q9" s="48"/>
      <c r="R9" s="48"/>
      <c r="S9" s="48"/>
      <c r="T9" s="48" t="s">
        <v>22</v>
      </c>
      <c r="U9" s="48"/>
      <c r="V9" s="48"/>
      <c r="W9" s="48"/>
      <c r="X9" s="48"/>
      <c r="Y9" s="48"/>
      <c r="Z9" s="48" t="s">
        <v>23</v>
      </c>
      <c r="AA9" s="48"/>
      <c r="AB9" s="48"/>
      <c r="AC9" s="48"/>
      <c r="AD9" s="48"/>
      <c r="AE9" s="48"/>
      <c r="AF9" s="48" t="s">
        <v>24</v>
      </c>
      <c r="AG9" s="48"/>
      <c r="AH9" s="48"/>
      <c r="AI9" s="48"/>
      <c r="AJ9" s="48"/>
      <c r="AK9" s="48"/>
      <c r="AL9" s="48" t="s">
        <v>25</v>
      </c>
      <c r="AM9" s="48"/>
      <c r="AN9" s="48"/>
      <c r="AO9" s="48"/>
      <c r="AP9" s="48"/>
      <c r="AQ9" s="48"/>
      <c r="AR9" s="48" t="s">
        <v>26</v>
      </c>
      <c r="AS9" s="48"/>
      <c r="AT9" s="48"/>
      <c r="AU9" s="48"/>
      <c r="AV9" s="48"/>
      <c r="AW9" s="48"/>
      <c r="AX9" s="48" t="s">
        <v>27</v>
      </c>
      <c r="AY9" s="48"/>
      <c r="AZ9" s="48"/>
      <c r="BA9" s="48"/>
      <c r="BB9" s="48"/>
      <c r="BC9" s="48"/>
      <c r="BD9" s="48" t="s">
        <v>28</v>
      </c>
      <c r="BE9" s="48"/>
      <c r="BF9" s="48"/>
      <c r="BG9" s="48"/>
      <c r="BH9" s="48"/>
      <c r="BI9" s="48"/>
      <c r="BJ9" s="44"/>
      <c r="BK9" s="44"/>
      <c r="BL9" s="44"/>
      <c r="BM9" s="44"/>
      <c r="BN9" s="44"/>
      <c r="BO9" s="44"/>
    </row>
    <row r="10" spans="2:67" x14ac:dyDescent="0.25"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6"/>
    </row>
    <row r="11" spans="2:67" ht="12.75" customHeight="1" x14ac:dyDescent="0.25">
      <c r="B11" s="43" t="s">
        <v>29</v>
      </c>
      <c r="C11" s="43" t="s">
        <v>30</v>
      </c>
      <c r="D11" s="43" t="s">
        <v>31</v>
      </c>
      <c r="E11" s="40" t="s">
        <v>32</v>
      </c>
      <c r="F11" s="40"/>
      <c r="G11" s="40"/>
      <c r="H11" s="43" t="s">
        <v>29</v>
      </c>
      <c r="I11" s="43" t="s">
        <v>30</v>
      </c>
      <c r="J11" s="43" t="s">
        <v>31</v>
      </c>
      <c r="K11" s="40" t="s">
        <v>32</v>
      </c>
      <c r="L11" s="40"/>
      <c r="M11" s="40"/>
      <c r="N11" s="43" t="s">
        <v>29</v>
      </c>
      <c r="O11" s="37" t="s">
        <v>30</v>
      </c>
      <c r="P11" s="37" t="s">
        <v>31</v>
      </c>
      <c r="Q11" s="42" t="s">
        <v>32</v>
      </c>
      <c r="R11" s="42"/>
      <c r="S11" s="42"/>
      <c r="T11" s="37" t="s">
        <v>29</v>
      </c>
      <c r="U11" s="37" t="s">
        <v>30</v>
      </c>
      <c r="V11" s="37" t="s">
        <v>31</v>
      </c>
      <c r="W11" s="42" t="s">
        <v>32</v>
      </c>
      <c r="X11" s="42"/>
      <c r="Y11" s="42"/>
      <c r="Z11" s="37" t="s">
        <v>29</v>
      </c>
      <c r="AA11" s="37" t="s">
        <v>30</v>
      </c>
      <c r="AB11" s="37" t="s">
        <v>31</v>
      </c>
      <c r="AC11" s="42" t="s">
        <v>32</v>
      </c>
      <c r="AD11" s="42"/>
      <c r="AE11" s="42"/>
      <c r="AF11" s="37" t="s">
        <v>29</v>
      </c>
      <c r="AG11" s="37" t="s">
        <v>30</v>
      </c>
      <c r="AH11" s="37" t="s">
        <v>31</v>
      </c>
      <c r="AI11" s="42" t="s">
        <v>32</v>
      </c>
      <c r="AJ11" s="42"/>
      <c r="AK11" s="42"/>
      <c r="AL11" s="37" t="s">
        <v>29</v>
      </c>
      <c r="AM11" s="37" t="s">
        <v>30</v>
      </c>
      <c r="AN11" s="37" t="s">
        <v>31</v>
      </c>
      <c r="AO11" s="42" t="s">
        <v>32</v>
      </c>
      <c r="AP11" s="42"/>
      <c r="AQ11" s="42"/>
      <c r="AR11" s="37" t="s">
        <v>29</v>
      </c>
      <c r="AS11" s="37" t="s">
        <v>30</v>
      </c>
      <c r="AT11" s="37" t="s">
        <v>31</v>
      </c>
      <c r="AU11" s="42" t="s">
        <v>32</v>
      </c>
      <c r="AV11" s="42"/>
      <c r="AW11" s="42"/>
      <c r="AX11" s="37" t="s">
        <v>29</v>
      </c>
      <c r="AY11" s="37" t="s">
        <v>30</v>
      </c>
      <c r="AZ11" s="37" t="s">
        <v>31</v>
      </c>
      <c r="BA11" s="42" t="s">
        <v>32</v>
      </c>
      <c r="BB11" s="42"/>
      <c r="BC11" s="42"/>
      <c r="BD11" s="37" t="s">
        <v>29</v>
      </c>
      <c r="BE11" s="37" t="s">
        <v>30</v>
      </c>
      <c r="BF11" s="37" t="s">
        <v>31</v>
      </c>
      <c r="BG11" s="42" t="s">
        <v>32</v>
      </c>
      <c r="BH11" s="42"/>
      <c r="BI11" s="42"/>
      <c r="BJ11" s="38" t="s">
        <v>29</v>
      </c>
      <c r="BK11" s="38" t="s">
        <v>30</v>
      </c>
      <c r="BL11" s="38" t="s">
        <v>31</v>
      </c>
      <c r="BM11" s="41" t="s">
        <v>32</v>
      </c>
      <c r="BN11" s="41"/>
      <c r="BO11" s="41"/>
    </row>
    <row r="12" spans="2:67" ht="12.75" customHeight="1" x14ac:dyDescent="0.25">
      <c r="B12" s="43"/>
      <c r="C12" s="43"/>
      <c r="D12" s="43"/>
      <c r="E12" s="43" t="s">
        <v>33</v>
      </c>
      <c r="F12" s="43" t="s">
        <v>34</v>
      </c>
      <c r="G12" s="43" t="s">
        <v>35</v>
      </c>
      <c r="H12" s="43"/>
      <c r="I12" s="43"/>
      <c r="J12" s="43"/>
      <c r="K12" s="43" t="s">
        <v>33</v>
      </c>
      <c r="L12" s="43" t="s">
        <v>34</v>
      </c>
      <c r="M12" s="43" t="s">
        <v>35</v>
      </c>
      <c r="N12" s="43"/>
      <c r="O12" s="37"/>
      <c r="P12" s="37"/>
      <c r="Q12" s="37" t="s">
        <v>33</v>
      </c>
      <c r="R12" s="37" t="s">
        <v>34</v>
      </c>
      <c r="S12" s="37" t="s">
        <v>35</v>
      </c>
      <c r="T12" s="37"/>
      <c r="U12" s="37"/>
      <c r="V12" s="37"/>
      <c r="W12" s="37" t="s">
        <v>33</v>
      </c>
      <c r="X12" s="37" t="s">
        <v>34</v>
      </c>
      <c r="Y12" s="37" t="s">
        <v>35</v>
      </c>
      <c r="Z12" s="37"/>
      <c r="AA12" s="37"/>
      <c r="AB12" s="37"/>
      <c r="AC12" s="37" t="s">
        <v>33</v>
      </c>
      <c r="AD12" s="37" t="s">
        <v>34</v>
      </c>
      <c r="AE12" s="37" t="s">
        <v>35</v>
      </c>
      <c r="AF12" s="37"/>
      <c r="AG12" s="37"/>
      <c r="AH12" s="37"/>
      <c r="AI12" s="37" t="s">
        <v>33</v>
      </c>
      <c r="AJ12" s="37" t="s">
        <v>34</v>
      </c>
      <c r="AK12" s="37" t="s">
        <v>35</v>
      </c>
      <c r="AL12" s="37"/>
      <c r="AM12" s="37"/>
      <c r="AN12" s="37"/>
      <c r="AO12" s="37" t="s">
        <v>33</v>
      </c>
      <c r="AP12" s="37" t="s">
        <v>34</v>
      </c>
      <c r="AQ12" s="37" t="s">
        <v>35</v>
      </c>
      <c r="AR12" s="37"/>
      <c r="AS12" s="37"/>
      <c r="AT12" s="37"/>
      <c r="AU12" s="37" t="s">
        <v>33</v>
      </c>
      <c r="AV12" s="37" t="s">
        <v>34</v>
      </c>
      <c r="AW12" s="37" t="s">
        <v>35</v>
      </c>
      <c r="AX12" s="37"/>
      <c r="AY12" s="37"/>
      <c r="AZ12" s="37"/>
      <c r="BA12" s="37" t="s">
        <v>33</v>
      </c>
      <c r="BB12" s="37" t="s">
        <v>34</v>
      </c>
      <c r="BC12" s="37" t="s">
        <v>35</v>
      </c>
      <c r="BD12" s="37"/>
      <c r="BE12" s="37"/>
      <c r="BF12" s="37"/>
      <c r="BG12" s="37" t="s">
        <v>33</v>
      </c>
      <c r="BH12" s="37" t="s">
        <v>34</v>
      </c>
      <c r="BI12" s="37" t="s">
        <v>35</v>
      </c>
      <c r="BJ12" s="38"/>
      <c r="BK12" s="38"/>
      <c r="BL12" s="38"/>
      <c r="BM12" s="38" t="s">
        <v>33</v>
      </c>
      <c r="BN12" s="38" t="s">
        <v>34</v>
      </c>
      <c r="BO12" s="39" t="s">
        <v>35</v>
      </c>
    </row>
    <row r="13" spans="2:67" x14ac:dyDescent="0.25"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37"/>
      <c r="AM13" s="37"/>
      <c r="AN13" s="37"/>
      <c r="AO13" s="37"/>
      <c r="AP13" s="37"/>
      <c r="AQ13" s="37"/>
      <c r="AR13" s="37"/>
      <c r="AS13" s="37"/>
      <c r="AT13" s="37"/>
      <c r="AU13" s="37"/>
      <c r="AV13" s="37"/>
      <c r="AW13" s="37"/>
      <c r="AX13" s="37"/>
      <c r="AY13" s="37"/>
      <c r="AZ13" s="37"/>
      <c r="BA13" s="37"/>
      <c r="BB13" s="37"/>
      <c r="BC13" s="37"/>
      <c r="BD13" s="37"/>
      <c r="BE13" s="37"/>
      <c r="BF13" s="37"/>
      <c r="BG13" s="37"/>
      <c r="BH13" s="37"/>
      <c r="BI13" s="37"/>
      <c r="BJ13" s="38"/>
      <c r="BK13" s="38"/>
      <c r="BL13" s="38"/>
      <c r="BM13" s="38"/>
      <c r="BN13" s="38"/>
      <c r="BO13" s="39"/>
    </row>
    <row r="14" spans="2:67" x14ac:dyDescent="0.25">
      <c r="B14" s="43"/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37"/>
      <c r="AK14" s="37"/>
      <c r="AL14" s="37"/>
      <c r="AM14" s="37"/>
      <c r="AN14" s="37"/>
      <c r="AO14" s="37"/>
      <c r="AP14" s="37"/>
      <c r="AQ14" s="37"/>
      <c r="AR14" s="37"/>
      <c r="AS14" s="37"/>
      <c r="AT14" s="37"/>
      <c r="AU14" s="37"/>
      <c r="AV14" s="37"/>
      <c r="AW14" s="37"/>
      <c r="AX14" s="37"/>
      <c r="AY14" s="37"/>
      <c r="AZ14" s="37"/>
      <c r="BA14" s="37"/>
      <c r="BB14" s="37"/>
      <c r="BC14" s="37"/>
      <c r="BD14" s="37"/>
      <c r="BE14" s="37"/>
      <c r="BF14" s="37"/>
      <c r="BG14" s="37"/>
      <c r="BH14" s="37"/>
      <c r="BI14" s="37"/>
      <c r="BJ14" s="38"/>
      <c r="BK14" s="38"/>
      <c r="BL14" s="38"/>
      <c r="BM14" s="38"/>
      <c r="BN14" s="38"/>
      <c r="BO14" s="39"/>
    </row>
    <row r="15" spans="2:67" x14ac:dyDescent="0.25">
      <c r="B15" s="14">
        <v>501</v>
      </c>
      <c r="C15" s="15" t="s">
        <v>36</v>
      </c>
      <c r="D15" s="16">
        <v>2250</v>
      </c>
      <c r="E15" s="17">
        <v>1600</v>
      </c>
      <c r="F15" s="16">
        <v>0</v>
      </c>
      <c r="G15" s="18">
        <f t="shared" ref="G15:G22" si="0">SUM(D15-E15-F15)</f>
        <v>650</v>
      </c>
      <c r="H15" s="14">
        <v>501</v>
      </c>
      <c r="I15" s="15" t="s">
        <v>36</v>
      </c>
      <c r="J15" s="18">
        <v>1450</v>
      </c>
      <c r="K15" s="19">
        <v>1150</v>
      </c>
      <c r="L15" s="18">
        <v>0</v>
      </c>
      <c r="M15" s="18">
        <f>SUM(J15-K15-L15)</f>
        <v>300</v>
      </c>
      <c r="N15" s="14">
        <v>501</v>
      </c>
      <c r="O15" s="20" t="s">
        <v>36</v>
      </c>
      <c r="P15" s="18">
        <v>14250</v>
      </c>
      <c r="Q15" s="19">
        <v>11500</v>
      </c>
      <c r="R15" s="18">
        <v>0</v>
      </c>
      <c r="S15" s="18">
        <f t="shared" ref="S15:S22" si="1">SUM(P15-Q15-R15)</f>
        <v>2750</v>
      </c>
      <c r="T15" s="21">
        <v>501</v>
      </c>
      <c r="U15" s="20" t="s">
        <v>36</v>
      </c>
      <c r="V15" s="18">
        <v>800</v>
      </c>
      <c r="W15" s="19">
        <v>650</v>
      </c>
      <c r="X15" s="18"/>
      <c r="Y15" s="18">
        <f t="shared" ref="Y15:Y22" si="2">SUM(V15-W15-X15)</f>
        <v>150</v>
      </c>
      <c r="Z15" s="21">
        <v>501</v>
      </c>
      <c r="AA15" s="20" t="s">
        <v>36</v>
      </c>
      <c r="AB15" s="18">
        <v>2900</v>
      </c>
      <c r="AC15" s="19">
        <v>2800</v>
      </c>
      <c r="AD15" s="18">
        <v>0</v>
      </c>
      <c r="AE15" s="18">
        <f t="shared" ref="AE15:AE22" si="3">SUM(AB15-AC15-AD15)</f>
        <v>100</v>
      </c>
      <c r="AF15" s="21">
        <v>501</v>
      </c>
      <c r="AG15" s="20" t="s">
        <v>36</v>
      </c>
      <c r="AH15" s="18">
        <v>1150</v>
      </c>
      <c r="AI15" s="19">
        <v>350</v>
      </c>
      <c r="AJ15" s="18">
        <v>0</v>
      </c>
      <c r="AK15" s="18">
        <f>IF(AH15=0,"",AH15-AI15-AJ15)</f>
        <v>800</v>
      </c>
      <c r="AL15" s="21">
        <v>501</v>
      </c>
      <c r="AM15" s="20" t="s">
        <v>36</v>
      </c>
      <c r="AN15" s="18">
        <v>1200</v>
      </c>
      <c r="AO15" s="19">
        <v>1100</v>
      </c>
      <c r="AP15" s="18">
        <v>0</v>
      </c>
      <c r="AQ15" s="18">
        <f>IF(AN15=0,"",AN15-AO15-AP15)</f>
        <v>100</v>
      </c>
      <c r="AR15" s="21">
        <v>501</v>
      </c>
      <c r="AS15" s="20" t="s">
        <v>36</v>
      </c>
      <c r="AT15" s="18">
        <v>8740</v>
      </c>
      <c r="AU15" s="19">
        <v>8000</v>
      </c>
      <c r="AV15" s="18">
        <v>0</v>
      </c>
      <c r="AW15" s="18">
        <f t="shared" ref="AW15:AW22" si="4">IF(AT15=0,"",AT15-AU15-AV15)</f>
        <v>740</v>
      </c>
      <c r="AX15" s="21">
        <v>501</v>
      </c>
      <c r="AY15" s="20" t="s">
        <v>36</v>
      </c>
      <c r="AZ15" s="18">
        <v>0</v>
      </c>
      <c r="BA15" s="19">
        <v>0</v>
      </c>
      <c r="BB15" s="18">
        <v>0</v>
      </c>
      <c r="BC15" s="18">
        <v>0</v>
      </c>
      <c r="BD15" s="21">
        <v>501</v>
      </c>
      <c r="BE15" s="20" t="s">
        <v>36</v>
      </c>
      <c r="BF15" s="18">
        <v>0</v>
      </c>
      <c r="BG15" s="19">
        <v>0</v>
      </c>
      <c r="BH15" s="18">
        <v>0</v>
      </c>
      <c r="BI15" s="18">
        <v>0</v>
      </c>
      <c r="BJ15" s="14">
        <v>501</v>
      </c>
      <c r="BK15" s="15" t="s">
        <v>36</v>
      </c>
      <c r="BL15" s="16">
        <f t="shared" ref="BL15:BL28" si="5">D15+J15+P15+V15+AB15+AH15+AN15+AT15+AZ15+BF15</f>
        <v>32740</v>
      </c>
      <c r="BM15" s="16">
        <f t="shared" ref="BM15:BM28" si="6">E15+K15+Q15+W15+AC15+AI15+AO15+AU15+BA15+BG15</f>
        <v>27150</v>
      </c>
      <c r="BN15" s="16">
        <f t="shared" ref="BN15:BN31" si="7">F15+R15+X15+AD15+AJ15+AP15+AV15+BB15+BH15</f>
        <v>0</v>
      </c>
      <c r="BO15" s="16">
        <f t="shared" ref="BO15:BO31" si="8">G15+M15+S15+Y15+AE15+AK15+AQ15+AW15+BC15+BI15</f>
        <v>5590</v>
      </c>
    </row>
    <row r="16" spans="2:67" x14ac:dyDescent="0.25">
      <c r="B16" s="14">
        <v>502</v>
      </c>
      <c r="C16" s="15" t="s">
        <v>37</v>
      </c>
      <c r="D16" s="16">
        <v>0</v>
      </c>
      <c r="E16" s="17">
        <v>0</v>
      </c>
      <c r="F16" s="16">
        <v>0</v>
      </c>
      <c r="G16" s="18">
        <f t="shared" si="0"/>
        <v>0</v>
      </c>
      <c r="H16" s="14">
        <v>502</v>
      </c>
      <c r="I16" s="15" t="s">
        <v>37</v>
      </c>
      <c r="J16" s="18">
        <v>0</v>
      </c>
      <c r="K16" s="19">
        <v>0</v>
      </c>
      <c r="L16" s="18">
        <v>0</v>
      </c>
      <c r="M16" s="18">
        <v>0</v>
      </c>
      <c r="N16" s="14">
        <v>502</v>
      </c>
      <c r="O16" s="20" t="s">
        <v>37</v>
      </c>
      <c r="P16" s="18">
        <v>55100</v>
      </c>
      <c r="Q16" s="19">
        <v>39000</v>
      </c>
      <c r="R16" s="18"/>
      <c r="S16" s="18">
        <f t="shared" si="1"/>
        <v>16100</v>
      </c>
      <c r="T16" s="21">
        <v>502</v>
      </c>
      <c r="U16" s="20" t="s">
        <v>37</v>
      </c>
      <c r="V16" s="18">
        <v>0</v>
      </c>
      <c r="W16" s="19">
        <v>0</v>
      </c>
      <c r="X16" s="18">
        <v>0</v>
      </c>
      <c r="Y16" s="18">
        <f t="shared" si="2"/>
        <v>0</v>
      </c>
      <c r="Z16" s="21">
        <v>502</v>
      </c>
      <c r="AA16" s="20" t="s">
        <v>37</v>
      </c>
      <c r="AB16" s="18">
        <v>0</v>
      </c>
      <c r="AC16" s="19">
        <v>0</v>
      </c>
      <c r="AD16" s="18">
        <v>0</v>
      </c>
      <c r="AE16" s="18">
        <f t="shared" si="3"/>
        <v>0</v>
      </c>
      <c r="AF16" s="21">
        <v>502</v>
      </c>
      <c r="AG16" s="20" t="s">
        <v>37</v>
      </c>
      <c r="AH16" s="18">
        <v>0</v>
      </c>
      <c r="AI16" s="19">
        <v>0</v>
      </c>
      <c r="AJ16" s="18">
        <v>0</v>
      </c>
      <c r="AK16" s="18">
        <v>0</v>
      </c>
      <c r="AL16" s="21">
        <v>502</v>
      </c>
      <c r="AM16" s="20" t="s">
        <v>37</v>
      </c>
      <c r="AN16" s="18">
        <v>0</v>
      </c>
      <c r="AO16" s="19">
        <v>0</v>
      </c>
      <c r="AP16" s="18">
        <v>0</v>
      </c>
      <c r="AQ16" s="18">
        <v>0</v>
      </c>
      <c r="AR16" s="21">
        <v>502</v>
      </c>
      <c r="AS16" s="20" t="s">
        <v>37</v>
      </c>
      <c r="AT16" s="18">
        <v>61952</v>
      </c>
      <c r="AU16" s="19">
        <v>59000</v>
      </c>
      <c r="AV16" s="18">
        <v>0</v>
      </c>
      <c r="AW16" s="18">
        <f t="shared" si="4"/>
        <v>2952</v>
      </c>
      <c r="AX16" s="21">
        <v>502</v>
      </c>
      <c r="AY16" s="20" t="s">
        <v>37</v>
      </c>
      <c r="AZ16" s="18">
        <v>0</v>
      </c>
      <c r="BA16" s="19">
        <v>0</v>
      </c>
      <c r="BB16" s="18">
        <v>0</v>
      </c>
      <c r="BC16" s="18">
        <v>0</v>
      </c>
      <c r="BD16" s="21">
        <v>502</v>
      </c>
      <c r="BE16" s="20" t="s">
        <v>37</v>
      </c>
      <c r="BF16" s="18">
        <v>0</v>
      </c>
      <c r="BG16" s="19">
        <v>0</v>
      </c>
      <c r="BH16" s="18">
        <v>0</v>
      </c>
      <c r="BI16" s="18">
        <v>0</v>
      </c>
      <c r="BJ16" s="14">
        <v>502</v>
      </c>
      <c r="BK16" s="15" t="s">
        <v>37</v>
      </c>
      <c r="BL16" s="16">
        <f t="shared" si="5"/>
        <v>117052</v>
      </c>
      <c r="BM16" s="16">
        <f t="shared" si="6"/>
        <v>98000</v>
      </c>
      <c r="BN16" s="16">
        <f t="shared" si="7"/>
        <v>0</v>
      </c>
      <c r="BO16" s="16">
        <f t="shared" si="8"/>
        <v>19052</v>
      </c>
    </row>
    <row r="17" spans="2:68" x14ac:dyDescent="0.25">
      <c r="B17" s="14">
        <v>511</v>
      </c>
      <c r="C17" s="15" t="s">
        <v>38</v>
      </c>
      <c r="D17" s="16">
        <v>100</v>
      </c>
      <c r="E17" s="17">
        <v>0</v>
      </c>
      <c r="F17" s="16">
        <v>0</v>
      </c>
      <c r="G17" s="18">
        <f t="shared" si="0"/>
        <v>100</v>
      </c>
      <c r="H17" s="14">
        <v>511</v>
      </c>
      <c r="I17" s="15" t="s">
        <v>38</v>
      </c>
      <c r="J17" s="18">
        <v>150</v>
      </c>
      <c r="K17" s="19">
        <v>0</v>
      </c>
      <c r="L17" s="18">
        <v>0</v>
      </c>
      <c r="M17" s="18">
        <f t="shared" ref="M17:M22" si="9">SUM(J17-K17-L17)</f>
        <v>150</v>
      </c>
      <c r="N17" s="14">
        <v>511</v>
      </c>
      <c r="O17" s="20" t="s">
        <v>38</v>
      </c>
      <c r="P17" s="18">
        <v>29664</v>
      </c>
      <c r="Q17" s="19">
        <v>20000</v>
      </c>
      <c r="R17" s="18">
        <v>0</v>
      </c>
      <c r="S17" s="18">
        <f t="shared" si="1"/>
        <v>9664</v>
      </c>
      <c r="T17" s="21">
        <v>511</v>
      </c>
      <c r="U17" s="20" t="s">
        <v>38</v>
      </c>
      <c r="V17" s="18">
        <v>150</v>
      </c>
      <c r="W17" s="19">
        <v>0</v>
      </c>
      <c r="X17" s="18">
        <v>0</v>
      </c>
      <c r="Y17" s="18">
        <f t="shared" si="2"/>
        <v>150</v>
      </c>
      <c r="Z17" s="21">
        <v>511</v>
      </c>
      <c r="AA17" s="20" t="s">
        <v>38</v>
      </c>
      <c r="AB17" s="18">
        <v>200</v>
      </c>
      <c r="AC17" s="19">
        <v>0</v>
      </c>
      <c r="AD17" s="18">
        <v>0</v>
      </c>
      <c r="AE17" s="18">
        <f t="shared" si="3"/>
        <v>200</v>
      </c>
      <c r="AF17" s="21">
        <v>511</v>
      </c>
      <c r="AG17" s="20" t="s">
        <v>38</v>
      </c>
      <c r="AH17" s="18">
        <v>50</v>
      </c>
      <c r="AI17" s="19">
        <v>0</v>
      </c>
      <c r="AJ17" s="18">
        <v>0</v>
      </c>
      <c r="AK17" s="18">
        <f>IF(AH17=0,"",AH17-AI17-AJ17)</f>
        <v>50</v>
      </c>
      <c r="AL17" s="21">
        <v>511</v>
      </c>
      <c r="AM17" s="20" t="s">
        <v>38</v>
      </c>
      <c r="AN17" s="18">
        <v>50</v>
      </c>
      <c r="AO17" s="19"/>
      <c r="AP17" s="18">
        <v>0</v>
      </c>
      <c r="AQ17" s="18">
        <f>IF(AN17=0,"",AN17-AO17-AP17)</f>
        <v>50</v>
      </c>
      <c r="AR17" s="21">
        <v>511</v>
      </c>
      <c r="AS17" s="20" t="s">
        <v>38</v>
      </c>
      <c r="AT17" s="18">
        <v>850</v>
      </c>
      <c r="AU17" s="19">
        <v>600</v>
      </c>
      <c r="AV17" s="18">
        <v>0</v>
      </c>
      <c r="AW17" s="18">
        <f t="shared" si="4"/>
        <v>250</v>
      </c>
      <c r="AX17" s="21">
        <v>511</v>
      </c>
      <c r="AY17" s="20" t="s">
        <v>38</v>
      </c>
      <c r="AZ17" s="18">
        <v>0</v>
      </c>
      <c r="BA17" s="19">
        <v>0</v>
      </c>
      <c r="BB17" s="18">
        <v>0</v>
      </c>
      <c r="BC17" s="18">
        <v>0</v>
      </c>
      <c r="BD17" s="21">
        <v>511</v>
      </c>
      <c r="BE17" s="20" t="s">
        <v>38</v>
      </c>
      <c r="BF17" s="18">
        <v>0</v>
      </c>
      <c r="BG17" s="19">
        <v>0</v>
      </c>
      <c r="BH17" s="18">
        <v>0</v>
      </c>
      <c r="BI17" s="18">
        <v>0</v>
      </c>
      <c r="BJ17" s="14">
        <v>511</v>
      </c>
      <c r="BK17" s="15" t="s">
        <v>38</v>
      </c>
      <c r="BL17" s="16">
        <f t="shared" si="5"/>
        <v>31214</v>
      </c>
      <c r="BM17" s="16">
        <f t="shared" si="6"/>
        <v>20600</v>
      </c>
      <c r="BN17" s="16">
        <f t="shared" si="7"/>
        <v>0</v>
      </c>
      <c r="BO17" s="16">
        <f t="shared" si="8"/>
        <v>10614</v>
      </c>
    </row>
    <row r="18" spans="2:68" x14ac:dyDescent="0.25">
      <c r="B18" s="14">
        <v>512</v>
      </c>
      <c r="C18" s="15" t="s">
        <v>39</v>
      </c>
      <c r="D18" s="16">
        <v>5150</v>
      </c>
      <c r="E18" s="17">
        <v>1800</v>
      </c>
      <c r="F18" s="16">
        <v>0</v>
      </c>
      <c r="G18" s="18">
        <f t="shared" si="0"/>
        <v>3350</v>
      </c>
      <c r="H18" s="14">
        <v>512</v>
      </c>
      <c r="I18" s="15" t="s">
        <v>39</v>
      </c>
      <c r="J18" s="18">
        <v>250</v>
      </c>
      <c r="K18" s="19">
        <v>150</v>
      </c>
      <c r="L18" s="18">
        <v>0</v>
      </c>
      <c r="M18" s="18">
        <f t="shared" si="9"/>
        <v>100</v>
      </c>
      <c r="N18" s="14">
        <v>512</v>
      </c>
      <c r="O18" s="20" t="s">
        <v>39</v>
      </c>
      <c r="P18" s="18">
        <v>900</v>
      </c>
      <c r="Q18" s="19">
        <v>700</v>
      </c>
      <c r="R18" s="18">
        <v>0</v>
      </c>
      <c r="S18" s="18">
        <f t="shared" si="1"/>
        <v>200</v>
      </c>
      <c r="T18" s="21">
        <v>512</v>
      </c>
      <c r="U18" s="20" t="s">
        <v>39</v>
      </c>
      <c r="V18" s="18">
        <v>820</v>
      </c>
      <c r="W18" s="19">
        <v>650</v>
      </c>
      <c r="X18" s="18"/>
      <c r="Y18" s="18">
        <f t="shared" si="2"/>
        <v>170</v>
      </c>
      <c r="Z18" s="21">
        <v>512</v>
      </c>
      <c r="AA18" s="20" t="s">
        <v>39</v>
      </c>
      <c r="AB18" s="18">
        <v>50</v>
      </c>
      <c r="AC18" s="19">
        <v>0</v>
      </c>
      <c r="AD18" s="18">
        <v>0</v>
      </c>
      <c r="AE18" s="18">
        <f t="shared" si="3"/>
        <v>50</v>
      </c>
      <c r="AF18" s="21">
        <v>512</v>
      </c>
      <c r="AG18" s="20" t="s">
        <v>39</v>
      </c>
      <c r="AH18" s="18">
        <v>450</v>
      </c>
      <c r="AI18" s="19">
        <v>100</v>
      </c>
      <c r="AJ18" s="18">
        <v>0</v>
      </c>
      <c r="AK18" s="18">
        <f>IF(AH18=0,"",AH18-AI18-AJ18)</f>
        <v>350</v>
      </c>
      <c r="AL18" s="21">
        <v>512</v>
      </c>
      <c r="AM18" s="20" t="s">
        <v>39</v>
      </c>
      <c r="AN18" s="18">
        <v>200</v>
      </c>
      <c r="AO18" s="19">
        <v>150</v>
      </c>
      <c r="AP18" s="18">
        <v>0</v>
      </c>
      <c r="AQ18" s="18">
        <f>IF(AN18=0,"",AN18-AO18-AP18)</f>
        <v>50</v>
      </c>
      <c r="AR18" s="21">
        <v>512</v>
      </c>
      <c r="AS18" s="20" t="s">
        <v>39</v>
      </c>
      <c r="AT18" s="18">
        <v>6480</v>
      </c>
      <c r="AU18" s="19">
        <v>4000</v>
      </c>
      <c r="AV18" s="18">
        <v>0</v>
      </c>
      <c r="AW18" s="18">
        <f t="shared" si="4"/>
        <v>2480</v>
      </c>
      <c r="AX18" s="21">
        <v>512</v>
      </c>
      <c r="AY18" s="20" t="s">
        <v>39</v>
      </c>
      <c r="AZ18" s="18">
        <v>0</v>
      </c>
      <c r="BA18" s="19">
        <v>0</v>
      </c>
      <c r="BB18" s="18">
        <v>0</v>
      </c>
      <c r="BC18" s="18">
        <v>0</v>
      </c>
      <c r="BD18" s="21">
        <v>512</v>
      </c>
      <c r="BE18" s="20" t="s">
        <v>39</v>
      </c>
      <c r="BF18" s="18">
        <v>0</v>
      </c>
      <c r="BG18" s="19">
        <v>0</v>
      </c>
      <c r="BH18" s="18">
        <v>0</v>
      </c>
      <c r="BI18" s="18">
        <v>0</v>
      </c>
      <c r="BJ18" s="14">
        <v>512</v>
      </c>
      <c r="BK18" s="15" t="s">
        <v>39</v>
      </c>
      <c r="BL18" s="16">
        <f t="shared" si="5"/>
        <v>14300</v>
      </c>
      <c r="BM18" s="16">
        <f t="shared" si="6"/>
        <v>7550</v>
      </c>
      <c r="BN18" s="16">
        <f t="shared" si="7"/>
        <v>0</v>
      </c>
      <c r="BO18" s="16">
        <f t="shared" si="8"/>
        <v>6750</v>
      </c>
    </row>
    <row r="19" spans="2:68" x14ac:dyDescent="0.25">
      <c r="B19" s="14">
        <v>513</v>
      </c>
      <c r="C19" s="15" t="s">
        <v>40</v>
      </c>
      <c r="D19" s="16">
        <v>2400</v>
      </c>
      <c r="E19" s="17">
        <v>0</v>
      </c>
      <c r="F19" s="16"/>
      <c r="G19" s="18">
        <f t="shared" si="0"/>
        <v>2400</v>
      </c>
      <c r="H19" s="14">
        <v>513</v>
      </c>
      <c r="I19" s="15" t="s">
        <v>40</v>
      </c>
      <c r="J19" s="18">
        <v>250</v>
      </c>
      <c r="K19" s="19">
        <v>0</v>
      </c>
      <c r="L19" s="18">
        <v>0</v>
      </c>
      <c r="M19" s="18">
        <f t="shared" si="9"/>
        <v>250</v>
      </c>
      <c r="N19" s="14">
        <v>513</v>
      </c>
      <c r="O19" s="20" t="s">
        <v>40</v>
      </c>
      <c r="P19" s="18">
        <v>0</v>
      </c>
      <c r="Q19" s="19">
        <v>0</v>
      </c>
      <c r="R19" s="18"/>
      <c r="S19" s="18">
        <f t="shared" si="1"/>
        <v>0</v>
      </c>
      <c r="T19" s="21">
        <v>513</v>
      </c>
      <c r="U19" s="20" t="s">
        <v>40</v>
      </c>
      <c r="V19" s="18">
        <v>150</v>
      </c>
      <c r="W19" s="19">
        <v>0</v>
      </c>
      <c r="X19" s="18"/>
      <c r="Y19" s="18">
        <f t="shared" si="2"/>
        <v>150</v>
      </c>
      <c r="Z19" s="21">
        <v>513</v>
      </c>
      <c r="AA19" s="20" t="s">
        <v>40</v>
      </c>
      <c r="AB19" s="18">
        <v>0</v>
      </c>
      <c r="AC19" s="19">
        <v>0</v>
      </c>
      <c r="AD19" s="18">
        <v>0</v>
      </c>
      <c r="AE19" s="18">
        <f t="shared" si="3"/>
        <v>0</v>
      </c>
      <c r="AF19" s="21">
        <v>513</v>
      </c>
      <c r="AG19" s="20" t="s">
        <v>40</v>
      </c>
      <c r="AH19" s="18">
        <v>500</v>
      </c>
      <c r="AI19" s="19">
        <v>0</v>
      </c>
      <c r="AJ19" s="18">
        <v>0</v>
      </c>
      <c r="AK19" s="18">
        <f>IF(AH19=0,"",AH19-AI19-AJ19)</f>
        <v>500</v>
      </c>
      <c r="AL19" s="21">
        <v>513</v>
      </c>
      <c r="AM19" s="20" t="s">
        <v>40</v>
      </c>
      <c r="AN19" s="18">
        <v>30</v>
      </c>
      <c r="AO19" s="19">
        <v>0</v>
      </c>
      <c r="AP19" s="18"/>
      <c r="AQ19" s="18">
        <f>IF(AN19=0,"",AN19-AO19-AP19)</f>
        <v>30</v>
      </c>
      <c r="AR19" s="21">
        <v>513</v>
      </c>
      <c r="AS19" s="20" t="s">
        <v>40</v>
      </c>
      <c r="AT19" s="18">
        <v>250</v>
      </c>
      <c r="AU19" s="19">
        <v>0</v>
      </c>
      <c r="AV19" s="18">
        <v>0</v>
      </c>
      <c r="AW19" s="18">
        <f t="shared" si="4"/>
        <v>250</v>
      </c>
      <c r="AX19" s="21">
        <v>513</v>
      </c>
      <c r="AY19" s="20" t="s">
        <v>40</v>
      </c>
      <c r="AZ19" s="18">
        <v>0</v>
      </c>
      <c r="BA19" s="19">
        <v>0</v>
      </c>
      <c r="BB19" s="18">
        <v>0</v>
      </c>
      <c r="BC19" s="18">
        <v>0</v>
      </c>
      <c r="BD19" s="21">
        <v>513</v>
      </c>
      <c r="BE19" s="20" t="s">
        <v>40</v>
      </c>
      <c r="BF19" s="18">
        <v>0</v>
      </c>
      <c r="BG19" s="19">
        <v>0</v>
      </c>
      <c r="BH19" s="18">
        <v>0</v>
      </c>
      <c r="BI19" s="18">
        <v>0</v>
      </c>
      <c r="BJ19" s="14">
        <v>513</v>
      </c>
      <c r="BK19" s="15" t="s">
        <v>40</v>
      </c>
      <c r="BL19" s="16">
        <f t="shared" si="5"/>
        <v>3580</v>
      </c>
      <c r="BM19" s="16">
        <f t="shared" si="6"/>
        <v>0</v>
      </c>
      <c r="BN19" s="16">
        <f t="shared" si="7"/>
        <v>0</v>
      </c>
      <c r="BO19" s="16">
        <f t="shared" si="8"/>
        <v>3580</v>
      </c>
    </row>
    <row r="20" spans="2:68" x14ac:dyDescent="0.25">
      <c r="B20" s="14">
        <v>518</v>
      </c>
      <c r="C20" s="15" t="s">
        <v>41</v>
      </c>
      <c r="D20" s="16">
        <v>23000</v>
      </c>
      <c r="E20" s="17">
        <v>16000</v>
      </c>
      <c r="F20" s="16"/>
      <c r="G20" s="18">
        <f t="shared" si="0"/>
        <v>7000</v>
      </c>
      <c r="H20" s="14">
        <v>518</v>
      </c>
      <c r="I20" s="15" t="s">
        <v>41</v>
      </c>
      <c r="J20" s="18">
        <v>238030</v>
      </c>
      <c r="K20" s="19">
        <v>211250</v>
      </c>
      <c r="L20" s="18"/>
      <c r="M20" s="18">
        <f t="shared" si="9"/>
        <v>26780</v>
      </c>
      <c r="N20" s="14">
        <v>518</v>
      </c>
      <c r="O20" s="20" t="s">
        <v>42</v>
      </c>
      <c r="P20" s="18">
        <v>103708</v>
      </c>
      <c r="Q20" s="19">
        <v>96000</v>
      </c>
      <c r="R20" s="18"/>
      <c r="S20" s="18">
        <f t="shared" si="1"/>
        <v>7708</v>
      </c>
      <c r="T20" s="21">
        <v>518</v>
      </c>
      <c r="U20" s="20" t="s">
        <v>41</v>
      </c>
      <c r="V20" s="18">
        <v>14380</v>
      </c>
      <c r="W20" s="19">
        <v>11700</v>
      </c>
      <c r="X20" s="18">
        <v>0</v>
      </c>
      <c r="Y20" s="18">
        <f t="shared" si="2"/>
        <v>2680</v>
      </c>
      <c r="Z20" s="21">
        <v>518</v>
      </c>
      <c r="AA20" s="20" t="s">
        <v>41</v>
      </c>
      <c r="AB20" s="18">
        <v>1000</v>
      </c>
      <c r="AC20" s="19">
        <v>500</v>
      </c>
      <c r="AD20" s="18">
        <v>0</v>
      </c>
      <c r="AE20" s="18">
        <f t="shared" si="3"/>
        <v>500</v>
      </c>
      <c r="AF20" s="21">
        <v>518</v>
      </c>
      <c r="AG20" s="20" t="s">
        <v>41</v>
      </c>
      <c r="AH20" s="18">
        <v>14500</v>
      </c>
      <c r="AI20" s="19">
        <v>8500</v>
      </c>
      <c r="AJ20" s="18"/>
      <c r="AK20" s="18">
        <f>IF(AH20=0,"",AH20-AI20-AJ20)</f>
        <v>6000</v>
      </c>
      <c r="AL20" s="21">
        <v>518</v>
      </c>
      <c r="AM20" s="20" t="s">
        <v>41</v>
      </c>
      <c r="AN20" s="18">
        <v>410</v>
      </c>
      <c r="AO20" s="19">
        <v>350</v>
      </c>
      <c r="AP20" s="18">
        <v>0</v>
      </c>
      <c r="AQ20" s="18">
        <f>IF(AN20=0,"",AN20-AO20-AP20)</f>
        <v>60</v>
      </c>
      <c r="AR20" s="21">
        <v>518</v>
      </c>
      <c r="AS20" s="20" t="s">
        <v>41</v>
      </c>
      <c r="AT20" s="18">
        <v>24735</v>
      </c>
      <c r="AU20" s="19">
        <v>22000</v>
      </c>
      <c r="AV20" s="18">
        <v>0</v>
      </c>
      <c r="AW20" s="18">
        <f t="shared" si="4"/>
        <v>2735</v>
      </c>
      <c r="AX20" s="21">
        <v>518</v>
      </c>
      <c r="AY20" s="20" t="s">
        <v>41</v>
      </c>
      <c r="AZ20" s="18">
        <v>52200</v>
      </c>
      <c r="BA20" s="19">
        <v>44500</v>
      </c>
      <c r="BB20" s="18"/>
      <c r="BC20" s="18">
        <f>SUM(AZ20-BA20-BB20)</f>
        <v>7700</v>
      </c>
      <c r="BD20" s="21">
        <v>518</v>
      </c>
      <c r="BE20" s="20" t="s">
        <v>41</v>
      </c>
      <c r="BF20" s="18">
        <v>30000</v>
      </c>
      <c r="BG20" s="19">
        <v>30000</v>
      </c>
      <c r="BH20" s="18">
        <v>0</v>
      </c>
      <c r="BI20" s="18">
        <f>SUM(BF20-BG20-BH20)</f>
        <v>0</v>
      </c>
      <c r="BJ20" s="14">
        <v>518</v>
      </c>
      <c r="BK20" s="15" t="s">
        <v>41</v>
      </c>
      <c r="BL20" s="16">
        <f t="shared" si="5"/>
        <v>501963</v>
      </c>
      <c r="BM20" s="16">
        <f t="shared" si="6"/>
        <v>440800</v>
      </c>
      <c r="BN20" s="16">
        <f t="shared" si="7"/>
        <v>0</v>
      </c>
      <c r="BO20" s="16">
        <f t="shared" si="8"/>
        <v>61163</v>
      </c>
    </row>
    <row r="21" spans="2:68" x14ac:dyDescent="0.25">
      <c r="B21" s="14" t="s">
        <v>43</v>
      </c>
      <c r="C21" s="22" t="s">
        <v>44</v>
      </c>
      <c r="D21" s="16"/>
      <c r="E21" s="17"/>
      <c r="F21" s="16"/>
      <c r="G21" s="18">
        <f t="shared" si="0"/>
        <v>0</v>
      </c>
      <c r="H21" s="14" t="s">
        <v>43</v>
      </c>
      <c r="I21" s="22" t="s">
        <v>44</v>
      </c>
      <c r="J21" s="18">
        <v>90500</v>
      </c>
      <c r="K21" s="19">
        <v>87500</v>
      </c>
      <c r="L21" s="18"/>
      <c r="M21" s="18">
        <f t="shared" si="9"/>
        <v>3000</v>
      </c>
      <c r="N21" s="14" t="s">
        <v>43</v>
      </c>
      <c r="O21" s="23" t="s">
        <v>44</v>
      </c>
      <c r="P21" s="18">
        <v>0</v>
      </c>
      <c r="Q21" s="18">
        <v>0</v>
      </c>
      <c r="R21" s="18">
        <v>0</v>
      </c>
      <c r="S21" s="18">
        <f t="shared" si="1"/>
        <v>0</v>
      </c>
      <c r="T21" s="21" t="s">
        <v>43</v>
      </c>
      <c r="U21" s="23" t="s">
        <v>44</v>
      </c>
      <c r="V21" s="18">
        <v>4100</v>
      </c>
      <c r="W21" s="19">
        <v>3500</v>
      </c>
      <c r="X21" s="18">
        <v>0</v>
      </c>
      <c r="Y21" s="18">
        <f t="shared" si="2"/>
        <v>600</v>
      </c>
      <c r="Z21" s="21" t="s">
        <v>43</v>
      </c>
      <c r="AA21" s="23" t="s">
        <v>44</v>
      </c>
      <c r="AB21" s="18">
        <f>SUM(Z55+AB55)</f>
        <v>0</v>
      </c>
      <c r="AC21" s="19">
        <v>0</v>
      </c>
      <c r="AD21" s="18">
        <v>0</v>
      </c>
      <c r="AE21" s="18">
        <f t="shared" si="3"/>
        <v>0</v>
      </c>
      <c r="AF21" s="21" t="s">
        <v>43</v>
      </c>
      <c r="AG21" s="23" t="s">
        <v>44</v>
      </c>
      <c r="AH21" s="18">
        <v>0</v>
      </c>
      <c r="AI21" s="19">
        <v>0</v>
      </c>
      <c r="AJ21" s="18">
        <v>0</v>
      </c>
      <c r="AK21" s="18">
        <v>0</v>
      </c>
      <c r="AL21" s="21" t="s">
        <v>43</v>
      </c>
      <c r="AM21" s="23" t="s">
        <v>44</v>
      </c>
      <c r="AN21" s="18">
        <v>0</v>
      </c>
      <c r="AO21" s="19">
        <v>0</v>
      </c>
      <c r="AP21" s="18">
        <v>0</v>
      </c>
      <c r="AQ21" s="18">
        <v>0</v>
      </c>
      <c r="AR21" s="21" t="s">
        <v>43</v>
      </c>
      <c r="AS21" s="23" t="s">
        <v>44</v>
      </c>
      <c r="AT21" s="18">
        <v>450</v>
      </c>
      <c r="AU21" s="19">
        <v>150</v>
      </c>
      <c r="AV21" s="18">
        <v>0</v>
      </c>
      <c r="AW21" s="18">
        <f t="shared" si="4"/>
        <v>300</v>
      </c>
      <c r="AX21" s="21" t="s">
        <v>43</v>
      </c>
      <c r="AY21" s="23" t="s">
        <v>44</v>
      </c>
      <c r="AZ21" s="18">
        <v>3000</v>
      </c>
      <c r="BA21" s="19">
        <v>2400</v>
      </c>
      <c r="BB21" s="18">
        <v>0</v>
      </c>
      <c r="BC21" s="18">
        <f>SUM(AZ21-BA21-BB21)</f>
        <v>600</v>
      </c>
      <c r="BD21" s="21" t="s">
        <v>43</v>
      </c>
      <c r="BE21" s="23" t="s">
        <v>44</v>
      </c>
      <c r="BF21" s="18">
        <v>0</v>
      </c>
      <c r="BG21" s="19">
        <v>0</v>
      </c>
      <c r="BH21" s="18">
        <v>0</v>
      </c>
      <c r="BI21" s="18">
        <f>SUM(BF21-BG21-BH21)</f>
        <v>0</v>
      </c>
      <c r="BJ21" s="14" t="s">
        <v>43</v>
      </c>
      <c r="BK21" s="22" t="s">
        <v>44</v>
      </c>
      <c r="BL21" s="16">
        <f t="shared" si="5"/>
        <v>98050</v>
      </c>
      <c r="BM21" s="16">
        <f t="shared" si="6"/>
        <v>93550</v>
      </c>
      <c r="BN21" s="16">
        <f t="shared" si="7"/>
        <v>0</v>
      </c>
      <c r="BO21" s="16">
        <f t="shared" si="8"/>
        <v>4500</v>
      </c>
    </row>
    <row r="22" spans="2:68" x14ac:dyDescent="0.25">
      <c r="B22" s="14"/>
      <c r="C22" s="22" t="s">
        <v>45</v>
      </c>
      <c r="D22" s="16"/>
      <c r="E22" s="17"/>
      <c r="F22" s="16"/>
      <c r="G22" s="18">
        <f t="shared" si="0"/>
        <v>0</v>
      </c>
      <c r="H22" s="14"/>
      <c r="I22" s="22" t="s">
        <v>45</v>
      </c>
      <c r="J22" s="18">
        <v>73000</v>
      </c>
      <c r="K22" s="19">
        <v>51000</v>
      </c>
      <c r="L22" s="18"/>
      <c r="M22" s="18">
        <f t="shared" si="9"/>
        <v>22000</v>
      </c>
      <c r="N22" s="14"/>
      <c r="O22" s="23" t="s">
        <v>45</v>
      </c>
      <c r="P22" s="18">
        <v>0</v>
      </c>
      <c r="Q22" s="18">
        <v>0</v>
      </c>
      <c r="R22" s="18">
        <v>0</v>
      </c>
      <c r="S22" s="18">
        <f t="shared" si="1"/>
        <v>0</v>
      </c>
      <c r="T22" s="21"/>
      <c r="U22" s="23" t="s">
        <v>45</v>
      </c>
      <c r="V22" s="18">
        <v>9350</v>
      </c>
      <c r="W22" s="19">
        <v>7500</v>
      </c>
      <c r="X22" s="18">
        <v>0</v>
      </c>
      <c r="Y22" s="18">
        <f t="shared" si="2"/>
        <v>1850</v>
      </c>
      <c r="Z22" s="21"/>
      <c r="AA22" s="23" t="s">
        <v>45</v>
      </c>
      <c r="AB22" s="18">
        <v>0</v>
      </c>
      <c r="AC22" s="19">
        <v>0</v>
      </c>
      <c r="AD22" s="18">
        <v>0</v>
      </c>
      <c r="AE22" s="18">
        <f t="shared" si="3"/>
        <v>0</v>
      </c>
      <c r="AF22" s="21"/>
      <c r="AG22" s="23" t="s">
        <v>45</v>
      </c>
      <c r="AH22" s="18">
        <v>0</v>
      </c>
      <c r="AI22" s="19">
        <v>0</v>
      </c>
      <c r="AJ22" s="18">
        <v>0</v>
      </c>
      <c r="AK22" s="18">
        <v>0</v>
      </c>
      <c r="AL22" s="21"/>
      <c r="AM22" s="23" t="s">
        <v>45</v>
      </c>
      <c r="AN22" s="18">
        <v>0</v>
      </c>
      <c r="AO22" s="19">
        <v>0</v>
      </c>
      <c r="AP22" s="18">
        <v>0</v>
      </c>
      <c r="AQ22" s="18">
        <v>0</v>
      </c>
      <c r="AR22" s="21"/>
      <c r="AS22" s="23" t="s">
        <v>45</v>
      </c>
      <c r="AT22" s="18">
        <v>600</v>
      </c>
      <c r="AU22" s="19">
        <v>0</v>
      </c>
      <c r="AV22" s="18">
        <v>0</v>
      </c>
      <c r="AW22" s="18">
        <f t="shared" si="4"/>
        <v>600</v>
      </c>
      <c r="AX22" s="21"/>
      <c r="AY22" s="23" t="s">
        <v>45</v>
      </c>
      <c r="AZ22" s="18">
        <f>SUM(AX56+AZ56)</f>
        <v>0</v>
      </c>
      <c r="BA22" s="19">
        <v>0</v>
      </c>
      <c r="BB22" s="18">
        <v>0</v>
      </c>
      <c r="BC22" s="18">
        <v>0</v>
      </c>
      <c r="BD22" s="21"/>
      <c r="BE22" s="23" t="s">
        <v>45</v>
      </c>
      <c r="BF22" s="18">
        <f>SUM(BD56+BF56)</f>
        <v>0</v>
      </c>
      <c r="BG22" s="19">
        <v>0</v>
      </c>
      <c r="BH22" s="18">
        <v>0</v>
      </c>
      <c r="BI22" s="18">
        <v>0</v>
      </c>
      <c r="BJ22" s="14"/>
      <c r="BK22" s="22" t="s">
        <v>45</v>
      </c>
      <c r="BL22" s="16">
        <f t="shared" si="5"/>
        <v>82950</v>
      </c>
      <c r="BM22" s="16">
        <f t="shared" si="6"/>
        <v>58500</v>
      </c>
      <c r="BN22" s="16">
        <f t="shared" si="7"/>
        <v>0</v>
      </c>
      <c r="BO22" s="16">
        <f t="shared" si="8"/>
        <v>24450</v>
      </c>
    </row>
    <row r="23" spans="2:68" x14ac:dyDescent="0.25">
      <c r="B23" s="24">
        <v>521</v>
      </c>
      <c r="C23" s="25" t="s">
        <v>46</v>
      </c>
      <c r="D23" s="26">
        <f>SUM(D24:D25)</f>
        <v>89197</v>
      </c>
      <c r="E23" s="26">
        <f>SUM(E24:E25)</f>
        <v>69500</v>
      </c>
      <c r="F23" s="26">
        <f>SUM(F24:F25)</f>
        <v>0</v>
      </c>
      <c r="G23" s="26">
        <f>SUM(G24:G25)</f>
        <v>19697</v>
      </c>
      <c r="H23" s="24">
        <v>521</v>
      </c>
      <c r="I23" s="25" t="s">
        <v>46</v>
      </c>
      <c r="J23" s="19">
        <f>SUM(J24:J25)</f>
        <v>109079</v>
      </c>
      <c r="K23" s="19">
        <f>SUM(K24:K25)</f>
        <v>103500</v>
      </c>
      <c r="L23" s="19">
        <f>SUM(L24:L25)</f>
        <v>0</v>
      </c>
      <c r="M23" s="26">
        <f>SUM(M24:M25)</f>
        <v>5579</v>
      </c>
      <c r="N23" s="24">
        <v>521</v>
      </c>
      <c r="O23" s="20" t="s">
        <v>46</v>
      </c>
      <c r="P23" s="19">
        <f>SUM(P24:P25)</f>
        <v>156229</v>
      </c>
      <c r="Q23" s="19">
        <f>SUM(Q24:Q25)</f>
        <v>151600</v>
      </c>
      <c r="R23" s="19">
        <f>SUM(R24:R25)</f>
        <v>0</v>
      </c>
      <c r="S23" s="19">
        <f>SUM(S24:S25)</f>
        <v>4629</v>
      </c>
      <c r="T23" s="21">
        <v>521</v>
      </c>
      <c r="U23" s="20" t="s">
        <v>46</v>
      </c>
      <c r="V23" s="19">
        <f>SUM(V24:V25)</f>
        <v>69199</v>
      </c>
      <c r="W23" s="19">
        <f>SUM(W24:W25)</f>
        <v>65100</v>
      </c>
      <c r="X23" s="19">
        <f>SUM(X24:X25)</f>
        <v>0</v>
      </c>
      <c r="Y23" s="19">
        <f>SUM(Y24:Y25)</f>
        <v>4099</v>
      </c>
      <c r="Z23" s="21">
        <v>521</v>
      </c>
      <c r="AA23" s="20" t="s">
        <v>46</v>
      </c>
      <c r="AB23" s="19">
        <f>SUM(AB24:AB25)</f>
        <v>44451</v>
      </c>
      <c r="AC23" s="19">
        <f>SUM(AC24:AC25)</f>
        <v>42200</v>
      </c>
      <c r="AD23" s="19">
        <f>SUM(AD24:AD25)</f>
        <v>0</v>
      </c>
      <c r="AE23" s="19">
        <f>SUM(AE24:AE25)</f>
        <v>2251</v>
      </c>
      <c r="AF23" s="21">
        <v>521</v>
      </c>
      <c r="AG23" s="20" t="s">
        <v>46</v>
      </c>
      <c r="AH23" s="19">
        <f>SUM(AH24:AH25)</f>
        <v>37583</v>
      </c>
      <c r="AI23" s="19">
        <f>SUM(AI24:AI25)</f>
        <v>35700</v>
      </c>
      <c r="AJ23" s="19">
        <f>SUM(AJ24:AJ25)</f>
        <v>0</v>
      </c>
      <c r="AK23" s="19">
        <f>SUM(AK24:AK25)</f>
        <v>1883</v>
      </c>
      <c r="AL23" s="21">
        <v>521</v>
      </c>
      <c r="AM23" s="20" t="s">
        <v>46</v>
      </c>
      <c r="AN23" s="19">
        <f>SUM(AN24:AN25)</f>
        <v>32152</v>
      </c>
      <c r="AO23" s="19">
        <f>SUM(AO24:AO25)</f>
        <v>30500</v>
      </c>
      <c r="AP23" s="19">
        <f>SUM(AP24:AP25)</f>
        <v>0</v>
      </c>
      <c r="AQ23" s="19">
        <f>SUM(AQ24:AQ25)</f>
        <v>1652</v>
      </c>
      <c r="AR23" s="21">
        <v>521</v>
      </c>
      <c r="AS23" s="20" t="s">
        <v>46</v>
      </c>
      <c r="AT23" s="19">
        <f>SUM(AT24:AT25)</f>
        <v>389172</v>
      </c>
      <c r="AU23" s="19">
        <f>SUM(AU24:AU25)</f>
        <v>373500</v>
      </c>
      <c r="AV23" s="19">
        <f>SUM(AV24:AV25)</f>
        <v>0</v>
      </c>
      <c r="AW23" s="19">
        <f>SUM(AW24:AW25)</f>
        <v>15672</v>
      </c>
      <c r="AX23" s="21">
        <v>521</v>
      </c>
      <c r="AY23" s="20" t="s">
        <v>46</v>
      </c>
      <c r="AZ23" s="19">
        <v>0</v>
      </c>
      <c r="BA23" s="19">
        <v>0</v>
      </c>
      <c r="BB23" s="19">
        <f>SUM(BB24:BB25)</f>
        <v>0</v>
      </c>
      <c r="BC23" s="19">
        <f>SUM(BC24:BC25)</f>
        <v>0</v>
      </c>
      <c r="BD23" s="21">
        <v>521</v>
      </c>
      <c r="BE23" s="20" t="s">
        <v>46</v>
      </c>
      <c r="BF23" s="19">
        <v>0</v>
      </c>
      <c r="BG23" s="19">
        <v>0</v>
      </c>
      <c r="BH23" s="19">
        <f>SUM(BH24:BH25)</f>
        <v>0</v>
      </c>
      <c r="BI23" s="19">
        <f>SUM(BI24:BI25)</f>
        <v>0</v>
      </c>
      <c r="BJ23" s="27">
        <v>521</v>
      </c>
      <c r="BK23" s="28" t="s">
        <v>46</v>
      </c>
      <c r="BL23" s="29">
        <f t="shared" si="5"/>
        <v>927062</v>
      </c>
      <c r="BM23" s="29">
        <f t="shared" si="6"/>
        <v>871600</v>
      </c>
      <c r="BN23" s="29">
        <f t="shared" si="7"/>
        <v>0</v>
      </c>
      <c r="BO23" s="29">
        <f t="shared" si="8"/>
        <v>55462</v>
      </c>
    </row>
    <row r="24" spans="2:68" x14ac:dyDescent="0.25">
      <c r="B24" s="14" t="s">
        <v>43</v>
      </c>
      <c r="C24" s="22" t="s">
        <v>47</v>
      </c>
      <c r="D24" s="16">
        <v>89197</v>
      </c>
      <c r="E24" s="17">
        <v>69500</v>
      </c>
      <c r="F24" s="16">
        <v>0</v>
      </c>
      <c r="G24" s="18">
        <f>SUM(D24-E24-F24)</f>
        <v>19697</v>
      </c>
      <c r="H24" s="14" t="s">
        <v>43</v>
      </c>
      <c r="I24" s="22" t="s">
        <v>47</v>
      </c>
      <c r="J24" s="18">
        <v>96255</v>
      </c>
      <c r="K24" s="19">
        <v>91500</v>
      </c>
      <c r="L24" s="18">
        <v>0</v>
      </c>
      <c r="M24" s="18">
        <f>SUM(J24-K24-L24)</f>
        <v>4755</v>
      </c>
      <c r="N24" s="14" t="s">
        <v>43</v>
      </c>
      <c r="O24" s="23" t="s">
        <v>47</v>
      </c>
      <c r="P24" s="18">
        <v>153809</v>
      </c>
      <c r="Q24" s="19">
        <v>150000</v>
      </c>
      <c r="R24" s="18">
        <v>0</v>
      </c>
      <c r="S24" s="18">
        <f>SUM(P24-Q24-R24)</f>
        <v>3809</v>
      </c>
      <c r="T24" s="21" t="s">
        <v>43</v>
      </c>
      <c r="U24" s="23" t="s">
        <v>47</v>
      </c>
      <c r="V24" s="18">
        <v>68559</v>
      </c>
      <c r="W24" s="19">
        <v>65100</v>
      </c>
      <c r="X24" s="18">
        <v>0</v>
      </c>
      <c r="Y24" s="18">
        <f>IF(V24=0,"",V24-W24-X24)</f>
        <v>3459</v>
      </c>
      <c r="Z24" s="21" t="s">
        <v>43</v>
      </c>
      <c r="AA24" s="23" t="s">
        <v>47</v>
      </c>
      <c r="AB24" s="18">
        <v>44451</v>
      </c>
      <c r="AC24" s="19">
        <v>42200</v>
      </c>
      <c r="AD24" s="18">
        <v>0</v>
      </c>
      <c r="AE24" s="18">
        <f>SUM(AB24-AC24-AD24)</f>
        <v>2251</v>
      </c>
      <c r="AF24" s="21" t="s">
        <v>43</v>
      </c>
      <c r="AG24" s="23" t="s">
        <v>47</v>
      </c>
      <c r="AH24" s="18">
        <v>37583</v>
      </c>
      <c r="AI24" s="19">
        <v>35700</v>
      </c>
      <c r="AJ24" s="18">
        <v>0</v>
      </c>
      <c r="AK24" s="18">
        <f>IF(AH24=0,"",AH24-AI24-AJ24)</f>
        <v>1883</v>
      </c>
      <c r="AL24" s="21" t="s">
        <v>43</v>
      </c>
      <c r="AM24" s="23" t="s">
        <v>47</v>
      </c>
      <c r="AN24" s="18">
        <v>32152</v>
      </c>
      <c r="AO24" s="19">
        <v>30500</v>
      </c>
      <c r="AP24" s="18">
        <v>0</v>
      </c>
      <c r="AQ24" s="18">
        <f>IF(AN24=0,"",AN24-AO24-AP24)</f>
        <v>1652</v>
      </c>
      <c r="AR24" s="21" t="s">
        <v>43</v>
      </c>
      <c r="AS24" s="23" t="s">
        <v>47</v>
      </c>
      <c r="AT24" s="18">
        <v>374292</v>
      </c>
      <c r="AU24" s="19">
        <v>361500</v>
      </c>
      <c r="AV24" s="18">
        <v>0</v>
      </c>
      <c r="AW24" s="18">
        <f t="shared" ref="AW24:AW30" si="10">IF(AT24=0,"",AT24-AU24-AV24)</f>
        <v>12792</v>
      </c>
      <c r="AX24" s="21" t="s">
        <v>43</v>
      </c>
      <c r="AY24" s="23" t="s">
        <v>47</v>
      </c>
      <c r="AZ24" s="18">
        <v>0</v>
      </c>
      <c r="BA24" s="19">
        <v>0</v>
      </c>
      <c r="BB24" s="18">
        <v>0</v>
      </c>
      <c r="BC24" s="18">
        <f>SUM(AZ24-BA24-BB24)</f>
        <v>0</v>
      </c>
      <c r="BD24" s="21" t="s">
        <v>43</v>
      </c>
      <c r="BE24" s="23" t="s">
        <v>47</v>
      </c>
      <c r="BF24" s="18">
        <v>0</v>
      </c>
      <c r="BG24" s="19">
        <v>0</v>
      </c>
      <c r="BH24" s="18">
        <v>0</v>
      </c>
      <c r="BI24" s="18">
        <f>SUM(BF24-BG24-BH24)</f>
        <v>0</v>
      </c>
      <c r="BJ24" s="14" t="s">
        <v>43</v>
      </c>
      <c r="BK24" s="22" t="s">
        <v>47</v>
      </c>
      <c r="BL24" s="16">
        <f t="shared" si="5"/>
        <v>896298</v>
      </c>
      <c r="BM24" s="16">
        <f t="shared" si="6"/>
        <v>846000</v>
      </c>
      <c r="BN24" s="16">
        <f t="shared" si="7"/>
        <v>0</v>
      </c>
      <c r="BO24" s="16">
        <f t="shared" si="8"/>
        <v>50298</v>
      </c>
    </row>
    <row r="25" spans="2:68" x14ac:dyDescent="0.25">
      <c r="B25" s="14"/>
      <c r="C25" s="22" t="s">
        <v>48</v>
      </c>
      <c r="D25" s="16">
        <v>0</v>
      </c>
      <c r="E25" s="17">
        <v>0</v>
      </c>
      <c r="F25" s="16">
        <v>0</v>
      </c>
      <c r="G25" s="18">
        <f>SUM(D25-E25-F25)</f>
        <v>0</v>
      </c>
      <c r="H25" s="14"/>
      <c r="I25" s="22" t="s">
        <v>48</v>
      </c>
      <c r="J25" s="18">
        <v>12824</v>
      </c>
      <c r="K25" s="19">
        <v>12000</v>
      </c>
      <c r="L25" s="18">
        <v>0</v>
      </c>
      <c r="M25" s="18">
        <f>SUM(J25-K25-L25)</f>
        <v>824</v>
      </c>
      <c r="N25" s="14"/>
      <c r="O25" s="23" t="s">
        <v>48</v>
      </c>
      <c r="P25" s="18">
        <v>2420</v>
      </c>
      <c r="Q25" s="19">
        <v>1600</v>
      </c>
      <c r="R25" s="18">
        <v>0</v>
      </c>
      <c r="S25" s="18">
        <f>SUM(P25-Q25-R25)</f>
        <v>820</v>
      </c>
      <c r="T25" s="21"/>
      <c r="U25" s="23" t="s">
        <v>48</v>
      </c>
      <c r="V25" s="18">
        <v>640</v>
      </c>
      <c r="W25" s="19">
        <v>0</v>
      </c>
      <c r="X25" s="18">
        <v>0</v>
      </c>
      <c r="Y25" s="18">
        <f>IF(V25=0,"",V25-W25-X25)</f>
        <v>640</v>
      </c>
      <c r="Z25" s="21"/>
      <c r="AA25" s="23" t="s">
        <v>48</v>
      </c>
      <c r="AB25" s="18">
        <v>0</v>
      </c>
      <c r="AC25" s="19">
        <v>0</v>
      </c>
      <c r="AD25" s="18">
        <v>0</v>
      </c>
      <c r="AE25" s="18">
        <f>SUM(AB25-AC25-AD25)</f>
        <v>0</v>
      </c>
      <c r="AF25" s="21"/>
      <c r="AG25" s="23" t="s">
        <v>48</v>
      </c>
      <c r="AH25" s="18">
        <v>0</v>
      </c>
      <c r="AI25" s="19">
        <f>SUM(AG59+AI59)</f>
        <v>0</v>
      </c>
      <c r="AJ25" s="18">
        <v>0</v>
      </c>
      <c r="AK25" s="18">
        <v>0</v>
      </c>
      <c r="AL25" s="21"/>
      <c r="AM25" s="23" t="s">
        <v>48</v>
      </c>
      <c r="AN25" s="18">
        <v>0</v>
      </c>
      <c r="AO25" s="19">
        <v>0</v>
      </c>
      <c r="AP25" s="18">
        <v>0</v>
      </c>
      <c r="AQ25" s="18">
        <v>0</v>
      </c>
      <c r="AR25" s="21"/>
      <c r="AS25" s="23" t="s">
        <v>48</v>
      </c>
      <c r="AT25" s="18">
        <v>14880</v>
      </c>
      <c r="AU25" s="19">
        <v>12000</v>
      </c>
      <c r="AV25" s="18">
        <v>0</v>
      </c>
      <c r="AW25" s="18">
        <f t="shared" si="10"/>
        <v>2880</v>
      </c>
      <c r="AX25" s="21"/>
      <c r="AY25" s="23" t="s">
        <v>48</v>
      </c>
      <c r="AZ25" s="18">
        <v>0</v>
      </c>
      <c r="BA25" s="19">
        <v>0</v>
      </c>
      <c r="BB25" s="18">
        <v>0</v>
      </c>
      <c r="BC25" s="18">
        <v>0</v>
      </c>
      <c r="BD25" s="21"/>
      <c r="BE25" s="23" t="s">
        <v>48</v>
      </c>
      <c r="BF25" s="18">
        <v>0</v>
      </c>
      <c r="BG25" s="19">
        <v>0</v>
      </c>
      <c r="BH25" s="18">
        <v>0</v>
      </c>
      <c r="BI25" s="18">
        <v>0</v>
      </c>
      <c r="BJ25" s="14"/>
      <c r="BK25" s="22" t="s">
        <v>48</v>
      </c>
      <c r="BL25" s="16">
        <f t="shared" si="5"/>
        <v>30764</v>
      </c>
      <c r="BM25" s="16">
        <f t="shared" si="6"/>
        <v>25600</v>
      </c>
      <c r="BN25" s="16">
        <f t="shared" si="7"/>
        <v>0</v>
      </c>
      <c r="BO25" s="16">
        <f t="shared" si="8"/>
        <v>5164</v>
      </c>
    </row>
    <row r="26" spans="2:68" x14ac:dyDescent="0.25">
      <c r="B26" s="30">
        <v>524</v>
      </c>
      <c r="C26" s="31" t="s">
        <v>49</v>
      </c>
      <c r="D26" s="16">
        <v>31397</v>
      </c>
      <c r="E26" s="17">
        <v>24500</v>
      </c>
      <c r="F26" s="16">
        <v>0</v>
      </c>
      <c r="G26" s="18">
        <f>SUM(D26-E26-F26)</f>
        <v>6897</v>
      </c>
      <c r="H26" s="30">
        <v>524</v>
      </c>
      <c r="I26" s="31" t="s">
        <v>49</v>
      </c>
      <c r="J26" s="18">
        <v>38396</v>
      </c>
      <c r="K26" s="19">
        <v>36500</v>
      </c>
      <c r="L26" s="18">
        <v>0</v>
      </c>
      <c r="M26" s="18">
        <f>SUM(J26-K26-L26)</f>
        <v>1896</v>
      </c>
      <c r="N26" s="30">
        <v>524</v>
      </c>
      <c r="O26" s="20" t="s">
        <v>49</v>
      </c>
      <c r="P26" s="18">
        <v>54993</v>
      </c>
      <c r="Q26" s="19">
        <v>53500</v>
      </c>
      <c r="R26" s="18">
        <v>0</v>
      </c>
      <c r="S26" s="18">
        <f>IF(P26=0,"",P26-Q26-R26)</f>
        <v>1493</v>
      </c>
      <c r="T26" s="21">
        <v>524</v>
      </c>
      <c r="U26" s="20" t="s">
        <v>49</v>
      </c>
      <c r="V26" s="18">
        <v>24358</v>
      </c>
      <c r="W26" s="19">
        <v>23100</v>
      </c>
      <c r="X26" s="18">
        <v>0</v>
      </c>
      <c r="Y26" s="18">
        <f>IF(V26=0,"",V26-W26-X26)</f>
        <v>1258</v>
      </c>
      <c r="Z26" s="21">
        <v>524</v>
      </c>
      <c r="AA26" s="20" t="s">
        <v>49</v>
      </c>
      <c r="AB26" s="18">
        <v>15647</v>
      </c>
      <c r="AC26" s="19">
        <v>14900</v>
      </c>
      <c r="AD26" s="18">
        <v>0</v>
      </c>
      <c r="AE26" s="18">
        <f>SUM(AB26-AC26-AD26)</f>
        <v>747</v>
      </c>
      <c r="AF26" s="21">
        <v>524</v>
      </c>
      <c r="AG26" s="20" t="s">
        <v>49</v>
      </c>
      <c r="AH26" s="18">
        <v>13229</v>
      </c>
      <c r="AI26" s="19">
        <v>12600</v>
      </c>
      <c r="AJ26" s="18">
        <v>0</v>
      </c>
      <c r="AK26" s="18">
        <f>IF(AH26=0,"",AH26-AI26-AJ26)</f>
        <v>629</v>
      </c>
      <c r="AL26" s="21">
        <v>524</v>
      </c>
      <c r="AM26" s="20" t="s">
        <v>49</v>
      </c>
      <c r="AN26" s="18">
        <v>11317</v>
      </c>
      <c r="AO26" s="19">
        <v>10700</v>
      </c>
      <c r="AP26" s="18">
        <v>0</v>
      </c>
      <c r="AQ26" s="18">
        <f>IF(AN26=0,"",AN26-AO26-AP26)</f>
        <v>617</v>
      </c>
      <c r="AR26" s="21">
        <v>524</v>
      </c>
      <c r="AS26" s="20" t="s">
        <v>49</v>
      </c>
      <c r="AT26" s="18">
        <v>136989</v>
      </c>
      <c r="AU26" s="19">
        <v>132000</v>
      </c>
      <c r="AV26" s="18">
        <v>0</v>
      </c>
      <c r="AW26" s="18">
        <f t="shared" si="10"/>
        <v>4989</v>
      </c>
      <c r="AX26" s="21">
        <v>524</v>
      </c>
      <c r="AY26" s="20" t="s">
        <v>49</v>
      </c>
      <c r="AZ26" s="18">
        <v>0</v>
      </c>
      <c r="BA26" s="19">
        <v>0</v>
      </c>
      <c r="BB26" s="18">
        <v>0</v>
      </c>
      <c r="BC26" s="18">
        <f>SUM(AZ26-BA26-BB26)</f>
        <v>0</v>
      </c>
      <c r="BD26" s="21">
        <v>524</v>
      </c>
      <c r="BE26" s="20" t="s">
        <v>49</v>
      </c>
      <c r="BF26" s="18">
        <v>0</v>
      </c>
      <c r="BG26" s="19">
        <v>0</v>
      </c>
      <c r="BH26" s="18">
        <v>0</v>
      </c>
      <c r="BI26" s="18">
        <f>SUM(BF26-BG26-BH26)</f>
        <v>0</v>
      </c>
      <c r="BJ26" s="30">
        <v>524</v>
      </c>
      <c r="BK26" s="31" t="s">
        <v>49</v>
      </c>
      <c r="BL26" s="16">
        <f t="shared" si="5"/>
        <v>326326</v>
      </c>
      <c r="BM26" s="16">
        <f t="shared" si="6"/>
        <v>307800</v>
      </c>
      <c r="BN26" s="16">
        <f t="shared" si="7"/>
        <v>0</v>
      </c>
      <c r="BO26" s="16">
        <f t="shared" si="8"/>
        <v>18526</v>
      </c>
    </row>
    <row r="27" spans="2:68" x14ac:dyDescent="0.25">
      <c r="B27" s="14">
        <v>532</v>
      </c>
      <c r="C27" s="15" t="s">
        <v>50</v>
      </c>
      <c r="D27" s="16">
        <v>0</v>
      </c>
      <c r="E27" s="17">
        <v>0</v>
      </c>
      <c r="F27" s="16">
        <v>0</v>
      </c>
      <c r="G27" s="18">
        <f>SUM(D27-E27-F27)</f>
        <v>0</v>
      </c>
      <c r="H27" s="14">
        <v>532</v>
      </c>
      <c r="I27" s="15" t="s">
        <v>50</v>
      </c>
      <c r="J27" s="18">
        <v>0</v>
      </c>
      <c r="K27" s="19">
        <v>0</v>
      </c>
      <c r="L27" s="18">
        <v>0</v>
      </c>
      <c r="M27" s="18">
        <f>SUM(J27-K27-L27)</f>
        <v>0</v>
      </c>
      <c r="N27" s="14">
        <v>532</v>
      </c>
      <c r="O27" s="20" t="s">
        <v>50</v>
      </c>
      <c r="P27" s="18">
        <v>6160</v>
      </c>
      <c r="Q27" s="19">
        <v>3900</v>
      </c>
      <c r="R27" s="18"/>
      <c r="S27" s="18">
        <f>IF(P27=0,"",P27-Q27-R27)</f>
        <v>2260</v>
      </c>
      <c r="T27" s="21">
        <v>532</v>
      </c>
      <c r="U27" s="20" t="s">
        <v>50</v>
      </c>
      <c r="V27" s="18">
        <v>0</v>
      </c>
      <c r="W27" s="19">
        <v>0</v>
      </c>
      <c r="X27" s="18">
        <v>0</v>
      </c>
      <c r="Y27" s="18">
        <f>SUM(V27-W27-X27)</f>
        <v>0</v>
      </c>
      <c r="Z27" s="21">
        <v>532</v>
      </c>
      <c r="AA27" s="20" t="s">
        <v>50</v>
      </c>
      <c r="AB27" s="18">
        <v>0</v>
      </c>
      <c r="AC27" s="19">
        <v>0</v>
      </c>
      <c r="AD27" s="18">
        <v>0</v>
      </c>
      <c r="AE27" s="18">
        <f>SUM(AB27-AC27-AD27)</f>
        <v>0</v>
      </c>
      <c r="AF27" s="21">
        <v>532</v>
      </c>
      <c r="AG27" s="20" t="s">
        <v>50</v>
      </c>
      <c r="AH27" s="18">
        <v>0</v>
      </c>
      <c r="AI27" s="19">
        <v>0</v>
      </c>
      <c r="AJ27" s="18">
        <v>0</v>
      </c>
      <c r="AK27" s="18">
        <f>SUM(AH27-AI27-AJ27)</f>
        <v>0</v>
      </c>
      <c r="AL27" s="21">
        <v>532</v>
      </c>
      <c r="AM27" s="20" t="s">
        <v>50</v>
      </c>
      <c r="AN27" s="18">
        <v>0</v>
      </c>
      <c r="AO27" s="19">
        <v>0</v>
      </c>
      <c r="AP27" s="18">
        <v>0</v>
      </c>
      <c r="AQ27" s="18">
        <f>SUM(AN27-AO27-AP27)</f>
        <v>0</v>
      </c>
      <c r="AR27" s="21">
        <v>532</v>
      </c>
      <c r="AS27" s="20" t="s">
        <v>50</v>
      </c>
      <c r="AT27" s="18">
        <v>1961</v>
      </c>
      <c r="AU27" s="19">
        <v>1000</v>
      </c>
      <c r="AV27" s="18">
        <v>0</v>
      </c>
      <c r="AW27" s="18">
        <f t="shared" si="10"/>
        <v>961</v>
      </c>
      <c r="AX27" s="21">
        <v>532</v>
      </c>
      <c r="AY27" s="20" t="s">
        <v>50</v>
      </c>
      <c r="AZ27" s="18">
        <v>0</v>
      </c>
      <c r="BA27" s="19">
        <v>0</v>
      </c>
      <c r="BB27" s="18">
        <v>0</v>
      </c>
      <c r="BC27" s="18">
        <f>SUM(AZ27-BA27-BB27)</f>
        <v>0</v>
      </c>
      <c r="BD27" s="21">
        <v>532</v>
      </c>
      <c r="BE27" s="20" t="s">
        <v>50</v>
      </c>
      <c r="BF27" s="18">
        <v>0</v>
      </c>
      <c r="BG27" s="19">
        <v>0</v>
      </c>
      <c r="BH27" s="18">
        <v>0</v>
      </c>
      <c r="BI27" s="18">
        <f>SUM(BF27-BG27-BH27)</f>
        <v>0</v>
      </c>
      <c r="BJ27" s="14">
        <v>532</v>
      </c>
      <c r="BK27" s="15" t="s">
        <v>50</v>
      </c>
      <c r="BL27" s="16">
        <f t="shared" si="5"/>
        <v>8121</v>
      </c>
      <c r="BM27" s="16">
        <f t="shared" si="6"/>
        <v>4900</v>
      </c>
      <c r="BN27" s="16">
        <f t="shared" si="7"/>
        <v>0</v>
      </c>
      <c r="BO27" s="16">
        <f t="shared" si="8"/>
        <v>3221</v>
      </c>
    </row>
    <row r="28" spans="2:68" x14ac:dyDescent="0.25">
      <c r="B28" s="14">
        <v>538</v>
      </c>
      <c r="C28" s="15" t="s">
        <v>51</v>
      </c>
      <c r="D28" s="16">
        <v>0</v>
      </c>
      <c r="E28" s="17">
        <v>0</v>
      </c>
      <c r="F28" s="16">
        <v>0</v>
      </c>
      <c r="G28" s="18">
        <f>SUM(D28-E28-F28)</f>
        <v>0</v>
      </c>
      <c r="H28" s="14">
        <v>538</v>
      </c>
      <c r="I28" s="15" t="s">
        <v>51</v>
      </c>
      <c r="J28" s="18">
        <v>0</v>
      </c>
      <c r="K28" s="19">
        <v>0</v>
      </c>
      <c r="L28" s="18">
        <v>0</v>
      </c>
      <c r="M28" s="18">
        <f>SUM(J28-K28-L28)</f>
        <v>0</v>
      </c>
      <c r="N28" s="14">
        <v>538</v>
      </c>
      <c r="O28" s="20" t="s">
        <v>51</v>
      </c>
      <c r="P28" s="18">
        <v>2800</v>
      </c>
      <c r="Q28" s="19">
        <v>2000</v>
      </c>
      <c r="R28" s="18">
        <v>0</v>
      </c>
      <c r="S28" s="18">
        <f>IF(P28=0,"",P28-Q28-R28)</f>
        <v>800</v>
      </c>
      <c r="T28" s="21">
        <v>538</v>
      </c>
      <c r="U28" s="20" t="s">
        <v>51</v>
      </c>
      <c r="V28" s="18">
        <v>0</v>
      </c>
      <c r="W28" s="19">
        <v>0</v>
      </c>
      <c r="X28" s="18">
        <v>0</v>
      </c>
      <c r="Y28" s="18">
        <f>SUM(V28-W28-X28)</f>
        <v>0</v>
      </c>
      <c r="Z28" s="21">
        <v>538</v>
      </c>
      <c r="AA28" s="20" t="s">
        <v>51</v>
      </c>
      <c r="AB28" s="18">
        <v>0</v>
      </c>
      <c r="AC28" s="19">
        <v>0</v>
      </c>
      <c r="AD28" s="18">
        <v>0</v>
      </c>
      <c r="AE28" s="18">
        <f>SUM(AB28-AC28-AD28)</f>
        <v>0</v>
      </c>
      <c r="AF28" s="21">
        <v>538</v>
      </c>
      <c r="AG28" s="20" t="s">
        <v>51</v>
      </c>
      <c r="AH28" s="18">
        <v>0</v>
      </c>
      <c r="AI28" s="19">
        <v>0</v>
      </c>
      <c r="AJ28" s="18">
        <v>0</v>
      </c>
      <c r="AK28" s="18">
        <f>SUM(AH28-AI28-AJ28)</f>
        <v>0</v>
      </c>
      <c r="AL28" s="21">
        <v>538</v>
      </c>
      <c r="AM28" s="20" t="s">
        <v>51</v>
      </c>
      <c r="AN28" s="18">
        <v>0</v>
      </c>
      <c r="AO28" s="19">
        <v>0</v>
      </c>
      <c r="AP28" s="18">
        <v>0</v>
      </c>
      <c r="AQ28" s="18">
        <f>SUM(AN28-AO28-AP28)</f>
        <v>0</v>
      </c>
      <c r="AR28" s="21">
        <v>538</v>
      </c>
      <c r="AS28" s="20" t="s">
        <v>51</v>
      </c>
      <c r="AT28" s="18">
        <v>430</v>
      </c>
      <c r="AU28" s="18">
        <v>0</v>
      </c>
      <c r="AV28" s="18">
        <v>0</v>
      </c>
      <c r="AW28" s="18">
        <f t="shared" si="10"/>
        <v>430</v>
      </c>
      <c r="AX28" s="21">
        <v>538</v>
      </c>
      <c r="AY28" s="20" t="s">
        <v>51</v>
      </c>
      <c r="AZ28" s="18">
        <v>0</v>
      </c>
      <c r="BA28" s="19">
        <v>0</v>
      </c>
      <c r="BB28" s="18">
        <v>0</v>
      </c>
      <c r="BC28" s="18">
        <v>0</v>
      </c>
      <c r="BD28" s="21">
        <v>538</v>
      </c>
      <c r="BE28" s="20" t="s">
        <v>51</v>
      </c>
      <c r="BF28" s="18">
        <v>0</v>
      </c>
      <c r="BG28" s="19">
        <v>0</v>
      </c>
      <c r="BH28" s="18">
        <v>0</v>
      </c>
      <c r="BI28" s="18">
        <v>0</v>
      </c>
      <c r="BJ28" s="14">
        <v>538</v>
      </c>
      <c r="BK28" s="15" t="s">
        <v>51</v>
      </c>
      <c r="BL28" s="16">
        <f t="shared" si="5"/>
        <v>3230</v>
      </c>
      <c r="BM28" s="16">
        <f t="shared" si="6"/>
        <v>2000</v>
      </c>
      <c r="BN28" s="16">
        <f t="shared" si="7"/>
        <v>0</v>
      </c>
      <c r="BO28" s="16">
        <f t="shared" si="8"/>
        <v>1230</v>
      </c>
    </row>
    <row r="29" spans="2:68" hidden="1" x14ac:dyDescent="0.25">
      <c r="B29" s="14">
        <v>546</v>
      </c>
      <c r="C29" s="15" t="s">
        <v>52</v>
      </c>
      <c r="D29" s="16"/>
      <c r="E29" s="17"/>
      <c r="F29" s="16">
        <v>0</v>
      </c>
      <c r="G29" s="18"/>
      <c r="H29" s="14">
        <v>546</v>
      </c>
      <c r="I29" s="15" t="s">
        <v>52</v>
      </c>
      <c r="J29" s="16"/>
      <c r="K29" s="17"/>
      <c r="L29" s="16">
        <v>0</v>
      </c>
      <c r="M29" s="18"/>
      <c r="N29" s="14">
        <v>546</v>
      </c>
      <c r="O29" s="15" t="s">
        <v>52</v>
      </c>
      <c r="P29" s="16">
        <f>SUM(O63+R63+U63)</f>
        <v>0</v>
      </c>
      <c r="Q29" s="17">
        <f>SUM(P63+S63+V63)</f>
        <v>0</v>
      </c>
      <c r="R29" s="16">
        <v>0</v>
      </c>
      <c r="S29" s="18" t="str">
        <f>IF(P29=0,"",P29-Q29-R29)</f>
        <v/>
      </c>
      <c r="T29" s="14">
        <v>546</v>
      </c>
      <c r="U29" s="15" t="s">
        <v>52</v>
      </c>
      <c r="V29" s="16"/>
      <c r="W29" s="17"/>
      <c r="X29" s="16">
        <v>0</v>
      </c>
      <c r="Y29" s="18" t="str">
        <f>IF(V29=0,"",V29-W29-X29)</f>
        <v/>
      </c>
      <c r="Z29" s="14">
        <v>546</v>
      </c>
      <c r="AA29" s="15" t="s">
        <v>52</v>
      </c>
      <c r="AB29" s="16"/>
      <c r="AC29" s="17"/>
      <c r="AD29" s="16"/>
      <c r="AE29" s="18" t="str">
        <f>IF(AB29=0,"",AB29-AC29-AD29)</f>
        <v/>
      </c>
      <c r="AF29" s="14">
        <v>546</v>
      </c>
      <c r="AG29" s="15" t="s">
        <v>52</v>
      </c>
      <c r="AH29" s="16"/>
      <c r="AI29" s="17"/>
      <c r="AJ29" s="16">
        <v>0</v>
      </c>
      <c r="AK29" s="18" t="str">
        <f>IF(AH29=0,"",AH29-AI29-AJ29)</f>
        <v/>
      </c>
      <c r="AL29" s="14">
        <v>546</v>
      </c>
      <c r="AM29" s="15" t="s">
        <v>52</v>
      </c>
      <c r="AN29" s="16"/>
      <c r="AO29" s="17"/>
      <c r="AP29" s="16">
        <v>0</v>
      </c>
      <c r="AQ29" s="18" t="str">
        <f>IF(AN29=0,"",AN29-AO29-AP29)</f>
        <v/>
      </c>
      <c r="AR29" s="14">
        <v>546</v>
      </c>
      <c r="AS29" s="15" t="s">
        <v>52</v>
      </c>
      <c r="AT29" s="16"/>
      <c r="AU29" s="16">
        <v>0</v>
      </c>
      <c r="AV29" s="16">
        <v>0</v>
      </c>
      <c r="AW29" s="18" t="str">
        <f t="shared" si="10"/>
        <v/>
      </c>
      <c r="AX29" s="14">
        <v>546</v>
      </c>
      <c r="AY29" s="15" t="s">
        <v>52</v>
      </c>
      <c r="AZ29" s="16"/>
      <c r="BA29" s="17"/>
      <c r="BB29" s="18">
        <v>0</v>
      </c>
      <c r="BC29" s="18">
        <v>0</v>
      </c>
      <c r="BD29" s="14">
        <v>546</v>
      </c>
      <c r="BE29" s="15" t="s">
        <v>52</v>
      </c>
      <c r="BF29" s="16"/>
      <c r="BG29" s="17"/>
      <c r="BH29" s="18">
        <v>0</v>
      </c>
      <c r="BI29" s="18">
        <v>0</v>
      </c>
      <c r="BJ29" s="14">
        <v>546</v>
      </c>
      <c r="BK29" s="15" t="s">
        <v>52</v>
      </c>
      <c r="BL29" s="16">
        <f>D29+J29+P29+V29+AB29+AH29+AN29+AT29+AZ29</f>
        <v>0</v>
      </c>
      <c r="BM29" s="16">
        <f>E29+K29+Q29+W29+AC29+AI29+AO29+AU29+BA29+BG29</f>
        <v>0</v>
      </c>
      <c r="BN29" s="16">
        <f t="shared" si="7"/>
        <v>0</v>
      </c>
      <c r="BO29" s="16" t="e">
        <f t="shared" si="8"/>
        <v>#VALUE!</v>
      </c>
    </row>
    <row r="30" spans="2:68" x14ac:dyDescent="0.25">
      <c r="B30" s="14">
        <v>549</v>
      </c>
      <c r="C30" s="15" t="s">
        <v>53</v>
      </c>
      <c r="D30" s="16">
        <v>0</v>
      </c>
      <c r="E30" s="17">
        <v>0</v>
      </c>
      <c r="F30" s="16">
        <v>0</v>
      </c>
      <c r="G30" s="18">
        <f>SUM(D30-E30-F30)</f>
        <v>0</v>
      </c>
      <c r="H30" s="14">
        <v>549</v>
      </c>
      <c r="I30" s="15" t="s">
        <v>53</v>
      </c>
      <c r="J30" s="16">
        <v>0</v>
      </c>
      <c r="K30" s="17">
        <v>0</v>
      </c>
      <c r="L30" s="16">
        <v>0</v>
      </c>
      <c r="M30" s="18">
        <f>SUM(J30-K30-L30)</f>
        <v>0</v>
      </c>
      <c r="N30" s="14">
        <v>549</v>
      </c>
      <c r="O30" s="15" t="s">
        <v>53</v>
      </c>
      <c r="P30" s="16">
        <v>6200</v>
      </c>
      <c r="Q30" s="19">
        <v>3600</v>
      </c>
      <c r="R30" s="16"/>
      <c r="S30" s="18">
        <f>IF(P30=0,"",P30-Q30-R30)</f>
        <v>2600</v>
      </c>
      <c r="T30" s="14">
        <v>549</v>
      </c>
      <c r="U30" s="15" t="s">
        <v>53</v>
      </c>
      <c r="V30" s="16">
        <v>0</v>
      </c>
      <c r="W30" s="17">
        <v>0</v>
      </c>
      <c r="X30" s="16">
        <v>0</v>
      </c>
      <c r="Y30" s="18">
        <f>SUM(V30-W30-X30)</f>
        <v>0</v>
      </c>
      <c r="Z30" s="14">
        <v>549</v>
      </c>
      <c r="AA30" s="15" t="s">
        <v>53</v>
      </c>
      <c r="AB30" s="16">
        <v>0</v>
      </c>
      <c r="AC30" s="17">
        <v>0</v>
      </c>
      <c r="AD30" s="16">
        <v>0</v>
      </c>
      <c r="AE30" s="18">
        <f>SUM(AB30-AC30-AD30)</f>
        <v>0</v>
      </c>
      <c r="AF30" s="14">
        <v>549</v>
      </c>
      <c r="AG30" s="15" t="s">
        <v>53</v>
      </c>
      <c r="AH30" s="16">
        <v>0</v>
      </c>
      <c r="AI30" s="17">
        <v>0</v>
      </c>
      <c r="AJ30" s="16">
        <v>0</v>
      </c>
      <c r="AK30" s="18">
        <f>SUM(AH30-AI30-AJ30)</f>
        <v>0</v>
      </c>
      <c r="AL30" s="14">
        <v>549</v>
      </c>
      <c r="AM30" s="15" t="s">
        <v>53</v>
      </c>
      <c r="AN30" s="16">
        <v>0</v>
      </c>
      <c r="AO30" s="17">
        <v>0</v>
      </c>
      <c r="AP30" s="16">
        <v>0</v>
      </c>
      <c r="AQ30" s="18">
        <f>SUM(AN30-AO30-AP30)</f>
        <v>0</v>
      </c>
      <c r="AR30" s="14">
        <v>549</v>
      </c>
      <c r="AS30" s="15" t="s">
        <v>53</v>
      </c>
      <c r="AT30" s="16">
        <v>2613</v>
      </c>
      <c r="AU30" s="16">
        <v>0</v>
      </c>
      <c r="AV30" s="16">
        <v>0</v>
      </c>
      <c r="AW30" s="18">
        <f t="shared" si="10"/>
        <v>2613</v>
      </c>
      <c r="AX30" s="14">
        <v>549</v>
      </c>
      <c r="AY30" s="15" t="s">
        <v>53</v>
      </c>
      <c r="AZ30" s="16">
        <v>0</v>
      </c>
      <c r="BA30" s="17">
        <v>0</v>
      </c>
      <c r="BB30" s="18">
        <v>0</v>
      </c>
      <c r="BC30" s="18">
        <v>0</v>
      </c>
      <c r="BD30" s="14">
        <v>549</v>
      </c>
      <c r="BE30" s="15" t="s">
        <v>53</v>
      </c>
      <c r="BF30" s="16">
        <v>0</v>
      </c>
      <c r="BG30" s="17">
        <v>0</v>
      </c>
      <c r="BH30" s="18">
        <v>0</v>
      </c>
      <c r="BI30" s="18">
        <v>0</v>
      </c>
      <c r="BJ30" s="14">
        <v>549</v>
      </c>
      <c r="BK30" s="15" t="s">
        <v>53</v>
      </c>
      <c r="BL30" s="16">
        <f>D30+J30+P30+V30+AB30+AH30+AN30+AT30+AZ30+BF30</f>
        <v>8813</v>
      </c>
      <c r="BM30" s="16">
        <f>E30+K30+Q30+W30+AC30+AI30+AO30+AU30+BA30+BG30</f>
        <v>3600</v>
      </c>
      <c r="BN30" s="16">
        <f t="shared" si="7"/>
        <v>0</v>
      </c>
      <c r="BO30" s="16">
        <f t="shared" si="8"/>
        <v>5213</v>
      </c>
    </row>
    <row r="31" spans="2:68" x14ac:dyDescent="0.25">
      <c r="B31" s="40" t="s">
        <v>54</v>
      </c>
      <c r="C31" s="40"/>
      <c r="D31" s="26">
        <f>SUM(D15+D16+D17+D18+D19+D20+D23+D26+D27+D28+D29+D30)</f>
        <v>153494</v>
      </c>
      <c r="E31" s="26">
        <f>SUM(E15+E16+E17+E18+E20+E23+E26+E27+E28+E29+E30)</f>
        <v>113400</v>
      </c>
      <c r="F31" s="26">
        <f>SUM(F15+F16+F17+F18+F20+F23+F26+F27+F28+F29+F30)</f>
        <v>0</v>
      </c>
      <c r="G31" s="26">
        <f>SUM(D31-E31-F31)</f>
        <v>40094</v>
      </c>
      <c r="H31" s="40" t="s">
        <v>54</v>
      </c>
      <c r="I31" s="40"/>
      <c r="J31" s="26">
        <f>SUM(J15+J16+J17+J18+J19+J20+J23+J26+J27+J28+J29+J30)</f>
        <v>387605</v>
      </c>
      <c r="K31" s="26">
        <f>SUM(K15+K16+K17+K18+K20+K23+K26+K27+K28+K29+K30)</f>
        <v>352550</v>
      </c>
      <c r="L31" s="26">
        <f>SUM(L15+L16+L17+L18+L20+L23+L26+L27+L28+L29+L30)</f>
        <v>0</v>
      </c>
      <c r="M31" s="26">
        <f>SUM(J31-K31-L31)</f>
        <v>35055</v>
      </c>
      <c r="N31" s="40" t="s">
        <v>54</v>
      </c>
      <c r="O31" s="40"/>
      <c r="P31" s="26">
        <f>SUM(P15+P16+P17+P18+P19+P20+P23+P26+P27+P28+P29+P30)</f>
        <v>430004</v>
      </c>
      <c r="Q31" s="26">
        <f>SUM(Q15+Q16+Q17+Q18+Q20+Q23+Q26+Q27+Q28+Q29+Q30)</f>
        <v>381800</v>
      </c>
      <c r="R31" s="26">
        <f>SUM(R15+R16+R17+R18+R20+R23+R26+R27+R28+R29+R30)</f>
        <v>0</v>
      </c>
      <c r="S31" s="26">
        <f>SUM(P31-Q31-R31)</f>
        <v>48204</v>
      </c>
      <c r="T31" s="40" t="s">
        <v>54</v>
      </c>
      <c r="U31" s="40"/>
      <c r="V31" s="26">
        <f>SUM(V15+V16+V17+V18+V19+V20+V23+V26+V27+V28+V29+V30)</f>
        <v>109857</v>
      </c>
      <c r="W31" s="26">
        <f>SUM(W15+W16+W17+W18+W20+W23+W26+W27+W28+W29+W30)</f>
        <v>101200</v>
      </c>
      <c r="X31" s="26">
        <f>SUM(X15+X16+X17+X18+X20+X23+X26+X27+X28+X29+X30)</f>
        <v>0</v>
      </c>
      <c r="Y31" s="26">
        <f>SUM(V31-W31-X31)</f>
        <v>8657</v>
      </c>
      <c r="Z31" s="40" t="s">
        <v>54</v>
      </c>
      <c r="AA31" s="40"/>
      <c r="AB31" s="26">
        <f>SUM(AB15+AB16+AB17+AB18+AB19+AB20+AB23+AB26+AB27+AB28+AB29+AB30)</f>
        <v>64248</v>
      </c>
      <c r="AC31" s="26">
        <f>SUM(AC15+AC16+AC17+AC18+AC20+AC23+AC26+AC27+AC28+AC29+AC30)</f>
        <v>60400</v>
      </c>
      <c r="AD31" s="26">
        <f>SUM(AD15+AD16+AD17+AD18+AD20+AD23+AD26+AD27+AD28+AD29+AD30)</f>
        <v>0</v>
      </c>
      <c r="AE31" s="26">
        <f>SUM(AB31-AC31-AD31)</f>
        <v>3848</v>
      </c>
      <c r="AF31" s="40" t="s">
        <v>54</v>
      </c>
      <c r="AG31" s="40"/>
      <c r="AH31" s="26">
        <f>SUM(AH15+AH16+AH17+AH18+AH19+AH20+AH23+AH26+AH27+AH28+AH29+AH30)</f>
        <v>67462</v>
      </c>
      <c r="AI31" s="26">
        <f>SUM(AI15+AI16+AI17+AI18+AI20+AI23+AI26+AI27+AI28+AI29+AI30)</f>
        <v>57250</v>
      </c>
      <c r="AJ31" s="26">
        <f>SUM(AJ15+AJ16+AJ17+AJ18+AJ20+AJ23+AJ26+AJ27+AJ28+AJ29+AJ30)</f>
        <v>0</v>
      </c>
      <c r="AK31" s="26">
        <f>SUM(AH31-AI31-AJ31)</f>
        <v>10212</v>
      </c>
      <c r="AL31" s="40" t="s">
        <v>54</v>
      </c>
      <c r="AM31" s="40"/>
      <c r="AN31" s="26">
        <f>SUM(AN15+AN16+AN17+AN18+AN19+AN20+AN23+AN26+AN27+AN28+AN29+AN30)</f>
        <v>45359</v>
      </c>
      <c r="AO31" s="26">
        <f>SUM(AO15+AO16+AO17+AO18+AO20+AO23+AO26+AO27+AO28+AO29+AO30)</f>
        <v>42800</v>
      </c>
      <c r="AP31" s="26">
        <f>SUM(AP15+AP16+AP17+AP18+AP20+AP23+AP26+AP27+AP28+AP29+AP30)</f>
        <v>0</v>
      </c>
      <c r="AQ31" s="26">
        <f>SUM(AN31-AO31-AP31)</f>
        <v>2559</v>
      </c>
      <c r="AR31" s="40" t="s">
        <v>54</v>
      </c>
      <c r="AS31" s="40"/>
      <c r="AT31" s="26">
        <f>SUM(AT15+AT16+AT17+AT18+AT19+AT20+AT23+AT26+AT27+AT28+AT29+AT30)</f>
        <v>634172</v>
      </c>
      <c r="AU31" s="26">
        <f>SUM(AU15+AU16+AU17+AU18+AU20+AU23+AU26+AU27+AU28+AU29+AU30)</f>
        <v>600100</v>
      </c>
      <c r="AV31" s="26">
        <f>SUM(AV15+AV16+AV17+AV18+AV20+AV23+AV26+AV27+AV28+AV29+AV30)</f>
        <v>0</v>
      </c>
      <c r="AW31" s="26">
        <f>SUM(AT31-AU31-AV31)</f>
        <v>34072</v>
      </c>
      <c r="AX31" s="40" t="s">
        <v>54</v>
      </c>
      <c r="AY31" s="40"/>
      <c r="AZ31" s="26">
        <f>SUM(AZ15+AZ16+AZ17+AZ18+AZ19+AZ20+AZ23+AZ26+AZ27+AZ28+AZ29+AZ30)</f>
        <v>52200</v>
      </c>
      <c r="BA31" s="26">
        <f>SUM(BA15+BA16+BA17+BA18+BA20+BA23+BA26+BA27+BA28+BA29+BA30)</f>
        <v>44500</v>
      </c>
      <c r="BB31" s="26">
        <f>SUM(BB15+BB16+BB17+BB18+BB20+BB23+BB26+BB27+BB28+BB29+BB30)</f>
        <v>0</v>
      </c>
      <c r="BC31" s="26">
        <f>SUM(AZ31-BA31-BB31)</f>
        <v>7700</v>
      </c>
      <c r="BD31" s="40" t="s">
        <v>54</v>
      </c>
      <c r="BE31" s="40"/>
      <c r="BF31" s="26">
        <f>SUM(BF15+BF16+BF17+BF18+BF19+BF20+BF23+BF26+BF27+BF28+BF29+BF30)</f>
        <v>30000</v>
      </c>
      <c r="BG31" s="26">
        <f>SUM(BG15+BG16+BG17+BG18+BG20+BG23+BG26+BG27+BG28+BG29+BG30)</f>
        <v>30000</v>
      </c>
      <c r="BH31" s="26">
        <f>SUM(BH15+BH16+BH17+BH18+BH20+BH23+BH26+BH27+BH28+BH29+BH30)</f>
        <v>0</v>
      </c>
      <c r="BI31" s="26">
        <f>SUM(BF31-BG31-BH31)</f>
        <v>0</v>
      </c>
      <c r="BJ31" s="41" t="s">
        <v>54</v>
      </c>
      <c r="BK31" s="41"/>
      <c r="BL31" s="29">
        <f>D31+J31+P31+V31+AB31+AH31+AN31+AT31+AZ31+BF31</f>
        <v>1974401</v>
      </c>
      <c r="BM31" s="29">
        <f>E31+K31+Q31+W31+AC31+AI31+AO31+AU31+BA31+BG31</f>
        <v>1784000</v>
      </c>
      <c r="BN31" s="29">
        <f t="shared" si="7"/>
        <v>0</v>
      </c>
      <c r="BO31" s="29">
        <f t="shared" si="8"/>
        <v>190401</v>
      </c>
    </row>
    <row r="32" spans="2:68" x14ac:dyDescent="0.25"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6"/>
      <c r="AQ32" s="3"/>
      <c r="AR32" s="3"/>
      <c r="AS32" s="3"/>
      <c r="AT32" s="3"/>
      <c r="AU32" s="6"/>
      <c r="AV32" s="3"/>
      <c r="AW32" s="3"/>
      <c r="AX32" s="3"/>
      <c r="AY32" s="3"/>
      <c r="AZ32" s="3"/>
      <c r="BA32" s="6"/>
      <c r="BB32" s="3"/>
      <c r="BC32" s="6"/>
      <c r="BD32" s="3"/>
      <c r="BE32" s="3"/>
      <c r="BF32" s="3"/>
      <c r="BG32" s="6"/>
      <c r="BH32" s="3"/>
      <c r="BI32" s="6"/>
      <c r="BJ32" s="33"/>
      <c r="BK32" s="33"/>
      <c r="BL32" s="33"/>
      <c r="BM32" s="3"/>
      <c r="BN32" s="3"/>
      <c r="BO32" s="6"/>
      <c r="BP32" s="6"/>
    </row>
    <row r="33" spans="2:67" x14ac:dyDescent="0.25">
      <c r="B33" s="33" t="s">
        <v>55</v>
      </c>
      <c r="C33" s="33"/>
      <c r="D33" s="33"/>
      <c r="E33" s="33"/>
      <c r="F33" s="33"/>
      <c r="G33" s="33"/>
      <c r="H33" s="33" t="s">
        <v>56</v>
      </c>
      <c r="I33" s="33"/>
      <c r="J33" s="33"/>
      <c r="K33" s="33"/>
      <c r="L33" s="33"/>
      <c r="M33" s="33"/>
      <c r="N33" s="33" t="s">
        <v>57</v>
      </c>
      <c r="O33" s="33"/>
      <c r="P33" s="33"/>
      <c r="Q33" s="33"/>
      <c r="R33" s="33"/>
      <c r="S33" s="33"/>
      <c r="T33" s="33" t="s">
        <v>58</v>
      </c>
      <c r="U33" s="33"/>
      <c r="V33" s="33"/>
      <c r="W33" s="33"/>
      <c r="X33" s="33"/>
      <c r="Y33" s="33"/>
      <c r="Z33" s="33" t="s">
        <v>59</v>
      </c>
      <c r="AA33" s="33"/>
      <c r="AB33" s="33"/>
      <c r="AC33" s="33"/>
      <c r="AD33" s="33"/>
      <c r="AE33" s="33"/>
      <c r="AF33" s="33" t="s">
        <v>60</v>
      </c>
      <c r="AG33" s="33"/>
      <c r="AH33" s="33"/>
      <c r="AI33" s="33"/>
      <c r="AJ33" s="33"/>
      <c r="AK33" s="33"/>
      <c r="AL33" s="33" t="s">
        <v>61</v>
      </c>
      <c r="AM33" s="33"/>
      <c r="AN33" s="33"/>
      <c r="AO33" s="33"/>
      <c r="AP33" s="33"/>
      <c r="AQ33" s="33"/>
      <c r="AR33" s="33" t="s">
        <v>62</v>
      </c>
      <c r="AS33" s="33"/>
      <c r="AT33" s="33"/>
      <c r="AU33" s="33"/>
      <c r="AV33" s="33"/>
      <c r="AW33" s="33"/>
      <c r="AX33" s="33" t="s">
        <v>63</v>
      </c>
      <c r="AY33" s="33"/>
      <c r="AZ33" s="33"/>
      <c r="BA33" s="33"/>
      <c r="BB33" s="33"/>
      <c r="BC33" s="33"/>
      <c r="BD33" s="33" t="s">
        <v>64</v>
      </c>
      <c r="BE33" s="33"/>
      <c r="BF33" s="33"/>
      <c r="BG33" s="33"/>
      <c r="BH33" s="33"/>
      <c r="BI33" s="33"/>
      <c r="BJ33" s="33"/>
      <c r="BK33" s="33"/>
      <c r="BL33" s="33"/>
    </row>
    <row r="34" spans="2:67" x14ac:dyDescent="0.25">
      <c r="B34" s="33" t="s">
        <v>65</v>
      </c>
      <c r="C34" s="33"/>
      <c r="D34" s="33"/>
      <c r="E34" s="33"/>
      <c r="F34" s="33"/>
      <c r="G34" s="33"/>
      <c r="H34" s="33" t="s">
        <v>66</v>
      </c>
      <c r="I34" s="33"/>
      <c r="J34" s="33"/>
      <c r="K34" s="33"/>
      <c r="L34" s="33"/>
      <c r="M34" s="33"/>
      <c r="N34" s="33" t="s">
        <v>67</v>
      </c>
      <c r="O34" s="33"/>
      <c r="P34" s="33"/>
      <c r="Q34" s="33"/>
      <c r="R34" s="33"/>
      <c r="S34" s="33"/>
      <c r="T34" s="33" t="s">
        <v>68</v>
      </c>
      <c r="U34" s="33"/>
      <c r="V34" s="33"/>
      <c r="W34" s="33"/>
      <c r="X34" s="33"/>
      <c r="Y34" s="33"/>
      <c r="Z34" s="33" t="s">
        <v>69</v>
      </c>
      <c r="AA34" s="33"/>
      <c r="AB34" s="33"/>
      <c r="AC34" s="33"/>
      <c r="AD34" s="33"/>
      <c r="AE34" s="33"/>
      <c r="AF34" s="33" t="s">
        <v>70</v>
      </c>
      <c r="AG34" s="33"/>
      <c r="AH34" s="33"/>
      <c r="AI34" s="33"/>
      <c r="AJ34" s="33"/>
      <c r="AK34" s="33"/>
      <c r="AL34" s="33" t="s">
        <v>71</v>
      </c>
      <c r="AM34" s="33"/>
      <c r="AN34" s="33"/>
      <c r="AO34" s="33"/>
      <c r="AP34" s="33"/>
      <c r="AQ34" s="33"/>
      <c r="AR34" s="36" t="s">
        <v>72</v>
      </c>
      <c r="AS34" s="36"/>
      <c r="AT34" s="36"/>
      <c r="AU34" s="36"/>
      <c r="AV34" s="36"/>
      <c r="AW34" s="36"/>
      <c r="AX34" s="33" t="s">
        <v>73</v>
      </c>
      <c r="AY34" s="33"/>
      <c r="AZ34" s="33"/>
      <c r="BA34" s="33"/>
      <c r="BB34" s="33"/>
      <c r="BC34" s="33"/>
      <c r="BD34" s="33" t="s">
        <v>74</v>
      </c>
      <c r="BE34" s="33"/>
      <c r="BF34" s="33"/>
      <c r="BG34" s="33"/>
      <c r="BH34" s="33"/>
      <c r="BI34" s="33"/>
      <c r="BJ34" s="33"/>
      <c r="BK34" s="33"/>
      <c r="BL34" s="33"/>
    </row>
    <row r="35" spans="2:67" x14ac:dyDescent="0.25">
      <c r="B35" s="33" t="s">
        <v>75</v>
      </c>
      <c r="C35" s="33"/>
      <c r="D35" s="33"/>
      <c r="E35" s="33"/>
      <c r="F35" s="33"/>
      <c r="G35" s="33"/>
      <c r="H35" s="33" t="s">
        <v>76</v>
      </c>
      <c r="I35" s="33"/>
      <c r="J35" s="33"/>
      <c r="K35" s="33"/>
      <c r="L35" s="33"/>
      <c r="M35" s="33"/>
      <c r="N35" s="33" t="s">
        <v>77</v>
      </c>
      <c r="O35" s="33"/>
      <c r="P35" s="33"/>
      <c r="Q35" s="33"/>
      <c r="R35" s="33"/>
      <c r="S35" s="33"/>
      <c r="T35" s="33" t="s">
        <v>78</v>
      </c>
      <c r="U35" s="33"/>
      <c r="V35" s="33"/>
      <c r="W35" s="33"/>
      <c r="X35" s="33"/>
      <c r="Y35" s="33"/>
      <c r="Z35" s="33" t="s">
        <v>79</v>
      </c>
      <c r="AA35" s="33"/>
      <c r="AB35" s="33"/>
      <c r="AC35" s="33"/>
      <c r="AD35" s="33"/>
      <c r="AE35" s="33"/>
      <c r="AF35" s="33" t="s">
        <v>80</v>
      </c>
      <c r="AG35" s="33"/>
      <c r="AH35" s="33"/>
      <c r="AI35" s="33"/>
      <c r="AJ35" s="33"/>
      <c r="AK35" s="33"/>
      <c r="AL35" s="33" t="s">
        <v>81</v>
      </c>
      <c r="AM35" s="33"/>
      <c r="AN35" s="33"/>
      <c r="AO35" s="33"/>
      <c r="AP35" s="33"/>
      <c r="AQ35" s="33"/>
      <c r="AR35" s="36" t="s">
        <v>82</v>
      </c>
      <c r="AS35" s="36"/>
      <c r="AT35" s="36"/>
      <c r="AU35" s="36"/>
      <c r="AV35" s="36"/>
      <c r="AW35" s="36"/>
      <c r="AX35" s="36"/>
      <c r="AY35" s="36"/>
      <c r="AZ35" s="36"/>
      <c r="BA35" s="36"/>
      <c r="BB35" s="36"/>
      <c r="BC35" s="36"/>
      <c r="BD35" s="36"/>
      <c r="BE35" s="36"/>
      <c r="BF35" s="36"/>
      <c r="BG35" s="36"/>
      <c r="BH35" s="36"/>
      <c r="BI35" s="36"/>
      <c r="BJ35" s="36"/>
      <c r="BK35" s="36"/>
      <c r="BL35" s="36"/>
    </row>
    <row r="36" spans="2:67" x14ac:dyDescent="0.25">
      <c r="B36" s="3" t="s">
        <v>83</v>
      </c>
      <c r="C36" s="3"/>
      <c r="D36" s="3"/>
      <c r="E36" s="3"/>
      <c r="F36" s="3"/>
      <c r="G36" s="3"/>
      <c r="H36" s="3" t="s">
        <v>84</v>
      </c>
      <c r="I36" s="3"/>
      <c r="J36" s="3"/>
      <c r="K36" s="3"/>
      <c r="L36" s="3"/>
      <c r="M36" s="3"/>
      <c r="N36" s="3" t="s">
        <v>85</v>
      </c>
      <c r="O36" s="3"/>
      <c r="P36" s="3"/>
      <c r="Q36" s="3"/>
      <c r="R36" s="3"/>
      <c r="S36" s="3"/>
      <c r="T36" s="32"/>
      <c r="U36" s="32"/>
      <c r="V36" s="32"/>
      <c r="W36" s="32"/>
      <c r="X36" s="32"/>
      <c r="Y36" s="32"/>
      <c r="Z36" s="3"/>
      <c r="AA36" s="3"/>
      <c r="AB36" s="3"/>
      <c r="AC36" s="3"/>
      <c r="AD36" s="3"/>
      <c r="AE36" s="3"/>
      <c r="AF36" s="35" t="s">
        <v>86</v>
      </c>
      <c r="AG36" s="35"/>
      <c r="AH36" s="35"/>
      <c r="AI36" s="35"/>
      <c r="AJ36" s="35"/>
      <c r="AK36" s="35"/>
      <c r="AL36" s="3"/>
      <c r="AM36" s="3"/>
      <c r="AN36" s="3"/>
      <c r="AO36" s="3"/>
      <c r="AP36" s="3"/>
      <c r="AQ36" s="3"/>
      <c r="AR36" s="32" t="s">
        <v>87</v>
      </c>
      <c r="AS36" s="32"/>
      <c r="AT36" s="32"/>
      <c r="AU36" s="32"/>
      <c r="AV36" s="32"/>
      <c r="AW36" s="32"/>
      <c r="AX36" s="36"/>
      <c r="AY36" s="36"/>
      <c r="AZ36" s="36"/>
      <c r="BA36" s="36"/>
      <c r="BB36" s="36"/>
      <c r="BC36" s="36"/>
      <c r="BD36" s="36"/>
      <c r="BE36" s="36"/>
      <c r="BF36" s="36"/>
      <c r="BG36" s="36"/>
      <c r="BH36" s="36"/>
      <c r="BI36" s="36"/>
    </row>
    <row r="37" spans="2:67" x14ac:dyDescent="0.25"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6"/>
      <c r="U37" s="36"/>
      <c r="V37" s="36"/>
      <c r="W37" s="36"/>
      <c r="X37" s="36"/>
      <c r="Y37" s="36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33"/>
      <c r="AP37" s="33"/>
      <c r="AQ37" s="33"/>
      <c r="AR37" s="33" t="s">
        <v>88</v>
      </c>
      <c r="AS37" s="33"/>
      <c r="AT37" s="33"/>
      <c r="AU37" s="33"/>
      <c r="AV37" s="33"/>
      <c r="AW37" s="33"/>
      <c r="AX37" s="36"/>
      <c r="AY37" s="36"/>
      <c r="AZ37" s="36"/>
      <c r="BA37" s="36"/>
      <c r="BB37" s="36"/>
      <c r="BC37" s="36"/>
      <c r="BD37" s="36"/>
      <c r="BE37" s="36"/>
      <c r="BF37" s="36"/>
      <c r="BG37" s="36"/>
      <c r="BH37" s="36"/>
      <c r="BI37" s="36"/>
    </row>
    <row r="38" spans="2:67" x14ac:dyDescent="0.25"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2"/>
      <c r="U38" s="32"/>
      <c r="V38" s="32"/>
      <c r="W38" s="32"/>
      <c r="X38" s="32"/>
      <c r="Y38" s="32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3" t="s">
        <v>89</v>
      </c>
      <c r="AS38" s="33"/>
      <c r="AT38" s="33"/>
      <c r="AU38" s="33"/>
      <c r="AV38" s="33"/>
      <c r="AW38" s="3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6"/>
    </row>
    <row r="39" spans="2:67" x14ac:dyDescent="0.25"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2"/>
      <c r="U39" s="32"/>
      <c r="V39" s="32"/>
      <c r="W39" s="32"/>
      <c r="X39" s="32"/>
      <c r="Y39" s="32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6"/>
    </row>
    <row r="40" spans="2:67" x14ac:dyDescent="0.25"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6"/>
    </row>
    <row r="41" spans="2:67" x14ac:dyDescent="0.25"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6"/>
    </row>
    <row r="42" spans="2:67" x14ac:dyDescent="0.25">
      <c r="B42" s="33" t="s">
        <v>90</v>
      </c>
      <c r="C42" s="33"/>
      <c r="D42" s="3"/>
      <c r="E42" s="3"/>
      <c r="F42" s="34"/>
      <c r="G42" s="34"/>
      <c r="H42" s="33" t="s">
        <v>90</v>
      </c>
      <c r="I42" s="33"/>
      <c r="J42" s="3"/>
      <c r="K42" s="3"/>
      <c r="L42" s="34"/>
      <c r="M42" s="34"/>
      <c r="N42" s="33"/>
      <c r="O42" s="33"/>
      <c r="P42" s="3"/>
      <c r="Q42" s="3"/>
      <c r="R42" s="34"/>
      <c r="S42" s="34"/>
      <c r="T42" s="33"/>
      <c r="U42" s="33"/>
      <c r="V42" s="3"/>
      <c r="W42" s="3"/>
      <c r="X42" s="34"/>
      <c r="Y42" s="34"/>
      <c r="Z42" s="33"/>
      <c r="AA42" s="33"/>
      <c r="AB42" s="3"/>
      <c r="AC42" s="3"/>
      <c r="AD42" s="34"/>
      <c r="AE42" s="34"/>
      <c r="AF42" s="33"/>
      <c r="AG42" s="33"/>
      <c r="AH42" s="3"/>
      <c r="AI42" s="3"/>
      <c r="AJ42" s="34"/>
      <c r="AK42" s="34"/>
      <c r="AL42" s="33"/>
      <c r="AM42" s="33"/>
      <c r="AN42" s="3"/>
      <c r="AO42" s="3"/>
      <c r="AP42" s="34"/>
      <c r="AQ42" s="34"/>
      <c r="AR42" s="33"/>
      <c r="AS42" s="33"/>
      <c r="AT42" s="3"/>
      <c r="AU42" s="3"/>
      <c r="AV42" s="34"/>
      <c r="AW42" s="34"/>
      <c r="AX42" s="33"/>
      <c r="AY42" s="33"/>
      <c r="AZ42" s="3"/>
      <c r="BA42" s="3"/>
      <c r="BB42" s="34"/>
      <c r="BC42" s="34"/>
      <c r="BD42" s="33"/>
      <c r="BE42" s="33"/>
      <c r="BF42" s="3"/>
      <c r="BG42" s="3"/>
      <c r="BH42" s="34"/>
      <c r="BI42" s="34"/>
      <c r="BJ42" s="33"/>
      <c r="BK42" s="33"/>
      <c r="BL42" s="3"/>
      <c r="BM42" s="3"/>
      <c r="BN42" s="34"/>
      <c r="BO42" s="34"/>
    </row>
  </sheetData>
  <mergeCells count="192">
    <mergeCell ref="BE4:BH4"/>
    <mergeCell ref="BK4:BN4"/>
    <mergeCell ref="B5:G5"/>
    <mergeCell ref="I5:M5"/>
    <mergeCell ref="N5:S5"/>
    <mergeCell ref="T5:Y5"/>
    <mergeCell ref="Z5:AE5"/>
    <mergeCell ref="AF5:AK5"/>
    <mergeCell ref="AL5:AQ5"/>
    <mergeCell ref="AR5:AW5"/>
    <mergeCell ref="AX5:BC5"/>
    <mergeCell ref="BD5:BI5"/>
    <mergeCell ref="BJ5:BO5"/>
    <mergeCell ref="C4:F4"/>
    <mergeCell ref="I4:L4"/>
    <mergeCell ref="O4:R4"/>
    <mergeCell ref="U4:X4"/>
    <mergeCell ref="AA4:AD4"/>
    <mergeCell ref="AG4:AJ4"/>
    <mergeCell ref="AM4:AP4"/>
    <mergeCell ref="AS4:AV4"/>
    <mergeCell ref="AY4:BB4"/>
    <mergeCell ref="H6:M6"/>
    <mergeCell ref="BK7:BN7"/>
    <mergeCell ref="B8:G8"/>
    <mergeCell ref="AR8:AW8"/>
    <mergeCell ref="B9:G9"/>
    <mergeCell ref="H9:M9"/>
    <mergeCell ref="N9:S9"/>
    <mergeCell ref="T9:Y9"/>
    <mergeCell ref="Z9:AE9"/>
    <mergeCell ref="AF9:AK9"/>
    <mergeCell ref="AL9:AQ9"/>
    <mergeCell ref="AR9:AW9"/>
    <mergeCell ref="AX9:BC9"/>
    <mergeCell ref="BD9:BI9"/>
    <mergeCell ref="BJ9:BO9"/>
    <mergeCell ref="B11:B14"/>
    <mergeCell ref="C11:C14"/>
    <mergeCell ref="D11:D14"/>
    <mergeCell ref="E11:G11"/>
    <mergeCell ref="H11:H14"/>
    <mergeCell ref="I11:I14"/>
    <mergeCell ref="J11:J14"/>
    <mergeCell ref="K11:M11"/>
    <mergeCell ref="N11:N14"/>
    <mergeCell ref="O11:O14"/>
    <mergeCell ref="P11:P14"/>
    <mergeCell ref="Q11:S11"/>
    <mergeCell ref="T11:T14"/>
    <mergeCell ref="U11:U14"/>
    <mergeCell ref="V11:V14"/>
    <mergeCell ref="W11:Y11"/>
    <mergeCell ref="Z11:Z14"/>
    <mergeCell ref="AA11:AA14"/>
    <mergeCell ref="AB11:AB14"/>
    <mergeCell ref="AC11:AE11"/>
    <mergeCell ref="AF11:AF14"/>
    <mergeCell ref="AG11:AG14"/>
    <mergeCell ref="AH11:AH14"/>
    <mergeCell ref="AI11:AK11"/>
    <mergeCell ref="AL11:AL14"/>
    <mergeCell ref="AM11:AM14"/>
    <mergeCell ref="AN11:AN14"/>
    <mergeCell ref="AJ12:AJ14"/>
    <mergeCell ref="AK12:AK14"/>
    <mergeCell ref="AZ11:AZ14"/>
    <mergeCell ref="BA11:BC11"/>
    <mergeCell ref="AO12:AO14"/>
    <mergeCell ref="AP12:AP14"/>
    <mergeCell ref="AQ12:AQ14"/>
    <mergeCell ref="AU12:AU14"/>
    <mergeCell ref="AV12:AV14"/>
    <mergeCell ref="AW12:AW14"/>
    <mergeCell ref="BA12:BA14"/>
    <mergeCell ref="BB12:BB14"/>
    <mergeCell ref="BC12:BC14"/>
    <mergeCell ref="BM11:BO11"/>
    <mergeCell ref="E12:E14"/>
    <mergeCell ref="F12:F14"/>
    <mergeCell ref="G12:G14"/>
    <mergeCell ref="K12:K14"/>
    <mergeCell ref="L12:L14"/>
    <mergeCell ref="M12:M14"/>
    <mergeCell ref="Q12:Q14"/>
    <mergeCell ref="R12:R14"/>
    <mergeCell ref="S12:S14"/>
    <mergeCell ref="W12:W14"/>
    <mergeCell ref="X12:X14"/>
    <mergeCell ref="Y12:Y14"/>
    <mergeCell ref="AC12:AC14"/>
    <mergeCell ref="AD12:AD14"/>
    <mergeCell ref="AE12:AE14"/>
    <mergeCell ref="AI12:AI14"/>
    <mergeCell ref="AO11:AQ11"/>
    <mergeCell ref="AR11:AR14"/>
    <mergeCell ref="AS11:AS14"/>
    <mergeCell ref="AT11:AT14"/>
    <mergeCell ref="AU11:AW11"/>
    <mergeCell ref="AX11:AX14"/>
    <mergeCell ref="AY11:AY14"/>
    <mergeCell ref="BG12:BG14"/>
    <mergeCell ref="BH12:BH14"/>
    <mergeCell ref="BI12:BI14"/>
    <mergeCell ref="BM12:BM14"/>
    <mergeCell ref="BN12:BN14"/>
    <mergeCell ref="BO12:BO14"/>
    <mergeCell ref="B31:C31"/>
    <mergeCell ref="H31:I31"/>
    <mergeCell ref="N31:O31"/>
    <mergeCell ref="T31:U31"/>
    <mergeCell ref="Z31:AA31"/>
    <mergeCell ref="AF31:AG31"/>
    <mergeCell ref="AL31:AM31"/>
    <mergeCell ref="AR31:AS31"/>
    <mergeCell ref="AX31:AY31"/>
    <mergeCell ref="BD31:BE31"/>
    <mergeCell ref="BJ31:BK31"/>
    <mergeCell ref="BD11:BD14"/>
    <mergeCell ref="BE11:BE14"/>
    <mergeCell ref="BF11:BF14"/>
    <mergeCell ref="BG11:BI11"/>
    <mergeCell ref="BJ11:BJ14"/>
    <mergeCell ref="BK11:BK14"/>
    <mergeCell ref="BL11:BL14"/>
    <mergeCell ref="BJ32:BL32"/>
    <mergeCell ref="B33:G33"/>
    <mergeCell ref="H33:M33"/>
    <mergeCell ref="N33:S33"/>
    <mergeCell ref="T33:Y33"/>
    <mergeCell ref="Z33:AE33"/>
    <mergeCell ref="AF33:AK33"/>
    <mergeCell ref="AL33:AQ33"/>
    <mergeCell ref="AR33:AW33"/>
    <mergeCell ref="AX33:BC33"/>
    <mergeCell ref="BD33:BI33"/>
    <mergeCell ref="BJ33:BL33"/>
    <mergeCell ref="BD34:BI34"/>
    <mergeCell ref="BJ34:BL34"/>
    <mergeCell ref="B35:G35"/>
    <mergeCell ref="H35:M35"/>
    <mergeCell ref="N35:S35"/>
    <mergeCell ref="T35:Y35"/>
    <mergeCell ref="Z35:AE35"/>
    <mergeCell ref="AF35:AK35"/>
    <mergeCell ref="AL35:AQ35"/>
    <mergeCell ref="AR35:AW35"/>
    <mergeCell ref="AX35:BC35"/>
    <mergeCell ref="BD35:BI35"/>
    <mergeCell ref="BJ35:BL35"/>
    <mergeCell ref="B34:G34"/>
    <mergeCell ref="H34:M34"/>
    <mergeCell ref="N34:S34"/>
    <mergeCell ref="T34:Y34"/>
    <mergeCell ref="Z34:AE34"/>
    <mergeCell ref="AF34:AK34"/>
    <mergeCell ref="AL34:AQ34"/>
    <mergeCell ref="AR34:AW34"/>
    <mergeCell ref="AX34:BC34"/>
    <mergeCell ref="AF36:AK36"/>
    <mergeCell ref="AX36:BC36"/>
    <mergeCell ref="BD36:BI36"/>
    <mergeCell ref="T37:Y37"/>
    <mergeCell ref="Z37:AE37"/>
    <mergeCell ref="AF37:AK37"/>
    <mergeCell ref="AL37:AQ37"/>
    <mergeCell ref="AR37:AW37"/>
    <mergeCell ref="AX37:BC37"/>
    <mergeCell ref="BD37:BI37"/>
    <mergeCell ref="AX42:AY42"/>
    <mergeCell ref="BB42:BC42"/>
    <mergeCell ref="BD42:BE42"/>
    <mergeCell ref="BH42:BI42"/>
    <mergeCell ref="BJ42:BK42"/>
    <mergeCell ref="BN42:BO42"/>
    <mergeCell ref="AR38:AW38"/>
    <mergeCell ref="B42:C42"/>
    <mergeCell ref="F42:G42"/>
    <mergeCell ref="H42:I42"/>
    <mergeCell ref="L42:M42"/>
    <mergeCell ref="N42:O42"/>
    <mergeCell ref="R42:S42"/>
    <mergeCell ref="T42:U42"/>
    <mergeCell ref="X42:Y42"/>
    <mergeCell ref="Z42:AA42"/>
    <mergeCell ref="AD42:AE42"/>
    <mergeCell ref="AF42:AG42"/>
    <mergeCell ref="AJ42:AK42"/>
    <mergeCell ref="AL42:AM42"/>
    <mergeCell ref="AP42:AQ42"/>
    <mergeCell ref="AR42:AS42"/>
    <mergeCell ref="AV42:AW42"/>
  </mergeCells>
  <pageMargins left="0.82986111111111105" right="0.84027777777777801" top="1" bottom="1" header="0.51180555555555496" footer="0.51180555555555496"/>
  <pageSetup paperSize="9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3.2" x14ac:dyDescent="0.25"/>
  <cols>
    <col min="1" max="1025" width="8.6640625" customWidth="1"/>
  </cols>
  <sheetData/>
  <pageMargins left="0.75" right="0.75" top="1" bottom="1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3.2" x14ac:dyDescent="0.25"/>
  <cols>
    <col min="1" max="1025" width="8.6640625" customWidth="1"/>
  </cols>
  <sheetData/>
  <pageMargins left="0.75" right="0.75" top="1" bottom="1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PC</dc:creator>
  <dc:description/>
  <cp:lastModifiedBy>Smolec Maroš</cp:lastModifiedBy>
  <cp:revision>0</cp:revision>
  <cp:lastPrinted>2018-06-25T11:59:41Z</cp:lastPrinted>
  <dcterms:created xsi:type="dcterms:W3CDTF">2011-05-25T14:39:24Z</dcterms:created>
  <dcterms:modified xsi:type="dcterms:W3CDTF">2019-03-09T09:35:43Z</dcterms:modified>
  <dc:language>sk-SK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